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6440"/>
  </bookViews>
  <sheets>
    <sheet name="Kalkulator" sheetId="2" r:id="rId1"/>
    <sheet name="Receptury" sheetId="1" state="hidden" r:id="rId2"/>
    <sheet name="Data" sheetId="3" state="hidden" r:id="rId3"/>
    <sheet name="Arkusz1" sheetId="4" state="hidden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2" l="1"/>
  <c r="L48" i="2"/>
  <c r="L49" i="2"/>
  <c r="L50" i="2"/>
  <c r="L51" i="2"/>
  <c r="L52" i="2"/>
  <c r="L53" i="2"/>
  <c r="L54" i="2"/>
  <c r="K47" i="2"/>
  <c r="K48" i="2"/>
  <c r="K49" i="2"/>
  <c r="K50" i="2"/>
  <c r="K51" i="2"/>
  <c r="K52" i="2"/>
  <c r="K53" i="2"/>
  <c r="K54" i="2"/>
  <c r="M47" i="2"/>
  <c r="M48" i="2"/>
  <c r="M49" i="2"/>
  <c r="M50" i="2"/>
  <c r="M51" i="2"/>
  <c r="M52" i="2"/>
  <c r="M53" i="2"/>
  <c r="M54" i="2"/>
  <c r="N47" i="2"/>
  <c r="N48" i="2"/>
  <c r="N49" i="2"/>
  <c r="N50" i="2"/>
  <c r="N51" i="2"/>
  <c r="N52" i="2"/>
  <c r="N53" i="2"/>
  <c r="N54" i="2"/>
  <c r="O47" i="2"/>
  <c r="O48" i="2"/>
  <c r="O49" i="2"/>
  <c r="O50" i="2"/>
  <c r="O51" i="2"/>
  <c r="O52" i="2"/>
  <c r="O53" i="2"/>
  <c r="O54" i="2"/>
  <c r="Q47" i="2"/>
  <c r="Q48" i="2"/>
  <c r="Q49" i="2"/>
  <c r="Q50" i="2"/>
  <c r="Q51" i="2"/>
  <c r="Q52" i="2"/>
  <c r="Q53" i="2"/>
  <c r="Q54" i="2"/>
  <c r="P47" i="2"/>
  <c r="P48" i="2"/>
  <c r="P49" i="2"/>
  <c r="P50" i="2"/>
  <c r="P51" i="2"/>
  <c r="P52" i="2"/>
  <c r="P53" i="2"/>
  <c r="P54" i="2"/>
  <c r="R47" i="2"/>
  <c r="R48" i="2"/>
  <c r="R49" i="2"/>
  <c r="R50" i="2"/>
  <c r="R51" i="2"/>
  <c r="R52" i="2"/>
  <c r="R53" i="2"/>
  <c r="R54" i="2"/>
  <c r="S47" i="2"/>
  <c r="S48" i="2"/>
  <c r="S49" i="2"/>
  <c r="S50" i="2"/>
  <c r="S51" i="2"/>
  <c r="S52" i="2"/>
  <c r="S53" i="2"/>
  <c r="S54" i="2"/>
  <c r="R19" i="2" l="1"/>
  <c r="R18" i="2"/>
  <c r="R17" i="2"/>
  <c r="Q17" i="2" l="1"/>
  <c r="Q18" i="2"/>
  <c r="Q19" i="2"/>
  <c r="O17" i="2"/>
  <c r="O18" i="2"/>
  <c r="O19" i="2"/>
  <c r="N17" i="2"/>
  <c r="N18" i="2"/>
  <c r="N19" i="2"/>
  <c r="M17" i="2"/>
  <c r="M18" i="2"/>
  <c r="M19" i="2"/>
  <c r="L17" i="2"/>
  <c r="L18" i="2"/>
  <c r="L19" i="2"/>
  <c r="K17" i="2"/>
  <c r="K18" i="2"/>
  <c r="S18" i="2" s="1"/>
  <c r="K19" i="2"/>
  <c r="P19" i="2"/>
  <c r="P18" i="2"/>
  <c r="P17" i="2"/>
  <c r="Q46" i="2"/>
  <c r="P46" i="2"/>
  <c r="O46" i="2"/>
  <c r="N46" i="2"/>
  <c r="M46" i="2"/>
  <c r="L46" i="2"/>
  <c r="K46" i="2"/>
  <c r="S19" i="2" l="1"/>
  <c r="S17" i="2"/>
  <c r="R46" i="2"/>
  <c r="S46" i="2" s="1"/>
  <c r="K27" i="2"/>
  <c r="L27" i="2"/>
  <c r="M27" i="2"/>
  <c r="N27" i="2"/>
  <c r="O27" i="2"/>
  <c r="P27" i="2"/>
  <c r="Q27" i="2"/>
  <c r="K28" i="2"/>
  <c r="L28" i="2"/>
  <c r="M28" i="2"/>
  <c r="N28" i="2"/>
  <c r="O28" i="2"/>
  <c r="P28" i="2"/>
  <c r="Q28" i="2"/>
  <c r="K29" i="2"/>
  <c r="L29" i="2"/>
  <c r="M29" i="2"/>
  <c r="N29" i="2"/>
  <c r="O29" i="2"/>
  <c r="P29" i="2"/>
  <c r="Q29" i="2"/>
  <c r="K30" i="2"/>
  <c r="L30" i="2"/>
  <c r="M30" i="2"/>
  <c r="N30" i="2"/>
  <c r="O30" i="2"/>
  <c r="P30" i="2"/>
  <c r="Q30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Q10" i="2"/>
  <c r="Q11" i="2"/>
  <c r="Q12" i="2"/>
  <c r="Q13" i="2"/>
  <c r="Q14" i="2"/>
  <c r="Q15" i="2"/>
  <c r="Q16" i="2"/>
  <c r="Q20" i="2"/>
  <c r="Q21" i="2"/>
  <c r="Q22" i="2"/>
  <c r="Q23" i="2"/>
  <c r="Q24" i="2"/>
  <c r="Q25" i="2"/>
  <c r="Q26" i="2"/>
  <c r="Q36" i="2"/>
  <c r="Q37" i="2"/>
  <c r="Q38" i="2"/>
  <c r="Q39" i="2"/>
  <c r="Q40" i="2"/>
  <c r="Q41" i="2"/>
  <c r="Q42" i="2"/>
  <c r="Q43" i="2"/>
  <c r="Q44" i="2"/>
  <c r="Q45" i="2"/>
  <c r="P10" i="2"/>
  <c r="P11" i="2"/>
  <c r="P12" i="2"/>
  <c r="P13" i="2"/>
  <c r="P14" i="2"/>
  <c r="P15" i="2"/>
  <c r="P16" i="2"/>
  <c r="P20" i="2"/>
  <c r="P21" i="2"/>
  <c r="P22" i="2"/>
  <c r="P23" i="2"/>
  <c r="P24" i="2"/>
  <c r="P25" i="2"/>
  <c r="P26" i="2"/>
  <c r="P36" i="2"/>
  <c r="P37" i="2"/>
  <c r="P38" i="2"/>
  <c r="P39" i="2"/>
  <c r="P40" i="2"/>
  <c r="P41" i="2"/>
  <c r="P42" i="2"/>
  <c r="P43" i="2"/>
  <c r="P44" i="2"/>
  <c r="P45" i="2"/>
  <c r="O10" i="2"/>
  <c r="O11" i="2"/>
  <c r="O12" i="2"/>
  <c r="O13" i="2"/>
  <c r="O14" i="2"/>
  <c r="O15" i="2"/>
  <c r="O16" i="2"/>
  <c r="O20" i="2"/>
  <c r="O21" i="2"/>
  <c r="O22" i="2"/>
  <c r="O23" i="2"/>
  <c r="O24" i="2"/>
  <c r="O25" i="2"/>
  <c r="O26" i="2"/>
  <c r="O36" i="2"/>
  <c r="O37" i="2"/>
  <c r="O38" i="2"/>
  <c r="O39" i="2"/>
  <c r="O40" i="2"/>
  <c r="O41" i="2"/>
  <c r="O42" i="2"/>
  <c r="O43" i="2"/>
  <c r="O44" i="2"/>
  <c r="O45" i="2"/>
  <c r="N10" i="2"/>
  <c r="N11" i="2"/>
  <c r="N12" i="2"/>
  <c r="N13" i="2"/>
  <c r="N14" i="2"/>
  <c r="N15" i="2"/>
  <c r="N16" i="2"/>
  <c r="N20" i="2"/>
  <c r="N21" i="2"/>
  <c r="N22" i="2"/>
  <c r="N23" i="2"/>
  <c r="N24" i="2"/>
  <c r="N25" i="2"/>
  <c r="N26" i="2"/>
  <c r="N36" i="2"/>
  <c r="N37" i="2"/>
  <c r="N38" i="2"/>
  <c r="N39" i="2"/>
  <c r="N40" i="2"/>
  <c r="N41" i="2"/>
  <c r="N42" i="2"/>
  <c r="N43" i="2"/>
  <c r="N44" i="2"/>
  <c r="N45" i="2"/>
  <c r="M10" i="2"/>
  <c r="M11" i="2"/>
  <c r="M12" i="2"/>
  <c r="M13" i="2"/>
  <c r="M14" i="2"/>
  <c r="M15" i="2"/>
  <c r="M16" i="2"/>
  <c r="M20" i="2"/>
  <c r="M21" i="2"/>
  <c r="M22" i="2"/>
  <c r="M23" i="2"/>
  <c r="M24" i="2"/>
  <c r="M25" i="2"/>
  <c r="M26" i="2"/>
  <c r="M36" i="2"/>
  <c r="M37" i="2"/>
  <c r="M38" i="2"/>
  <c r="M39" i="2"/>
  <c r="M40" i="2"/>
  <c r="M41" i="2"/>
  <c r="M42" i="2"/>
  <c r="M43" i="2"/>
  <c r="M44" i="2"/>
  <c r="M45" i="2"/>
  <c r="L10" i="2"/>
  <c r="L11" i="2"/>
  <c r="L12" i="2"/>
  <c r="L13" i="2"/>
  <c r="L14" i="2"/>
  <c r="L15" i="2"/>
  <c r="L16" i="2"/>
  <c r="L20" i="2"/>
  <c r="L21" i="2"/>
  <c r="L22" i="2"/>
  <c r="L23" i="2"/>
  <c r="L24" i="2"/>
  <c r="L25" i="2"/>
  <c r="L26" i="2"/>
  <c r="L36" i="2"/>
  <c r="L37" i="2"/>
  <c r="L38" i="2"/>
  <c r="L39" i="2"/>
  <c r="L40" i="2"/>
  <c r="L41" i="2"/>
  <c r="L42" i="2"/>
  <c r="L43" i="2"/>
  <c r="L44" i="2"/>
  <c r="L45" i="2"/>
  <c r="K10" i="2"/>
  <c r="K11" i="2"/>
  <c r="K12" i="2"/>
  <c r="K13" i="2"/>
  <c r="K14" i="2"/>
  <c r="R14" i="2" s="1"/>
  <c r="S14" i="2" s="1"/>
  <c r="K15" i="2"/>
  <c r="K16" i="2"/>
  <c r="K20" i="2"/>
  <c r="R20" i="2" s="1"/>
  <c r="K21" i="2"/>
  <c r="K22" i="2"/>
  <c r="K23" i="2"/>
  <c r="K24" i="2"/>
  <c r="K25" i="2"/>
  <c r="K26" i="2"/>
  <c r="K36" i="2"/>
  <c r="K37" i="2"/>
  <c r="R37" i="2" s="1"/>
  <c r="S37" i="2" s="1"/>
  <c r="K38" i="2"/>
  <c r="K39" i="2"/>
  <c r="K40" i="2"/>
  <c r="K41" i="2"/>
  <c r="K42" i="2"/>
  <c r="K43" i="2"/>
  <c r="K44" i="2"/>
  <c r="K45" i="2"/>
  <c r="N9" i="2"/>
  <c r="L9" i="2"/>
  <c r="Q9" i="2"/>
  <c r="P9" i="2"/>
  <c r="O9" i="2"/>
  <c r="M9" i="2"/>
  <c r="K9" i="2"/>
  <c r="J55" i="2"/>
  <c r="R27" i="2" l="1"/>
  <c r="S27" i="2" s="1"/>
  <c r="R32" i="2"/>
  <c r="S32" i="2" s="1"/>
  <c r="R33" i="2"/>
  <c r="S33" i="2" s="1"/>
  <c r="R35" i="2"/>
  <c r="S35" i="2" s="1"/>
  <c r="R34" i="2"/>
  <c r="S34" i="2" s="1"/>
  <c r="R31" i="2"/>
  <c r="S31" i="2" s="1"/>
  <c r="R30" i="2"/>
  <c r="S30" i="2" s="1"/>
  <c r="R28" i="2"/>
  <c r="S28" i="2" s="1"/>
  <c r="R29" i="2"/>
  <c r="S29" i="2" s="1"/>
  <c r="R36" i="2"/>
  <c r="S36" i="2" s="1"/>
  <c r="R25" i="2"/>
  <c r="S25" i="2" s="1"/>
  <c r="R11" i="2"/>
  <c r="S11" i="2" s="1"/>
  <c r="R44" i="2"/>
  <c r="S44" i="2" s="1"/>
  <c r="R43" i="2"/>
  <c r="S43" i="2" s="1"/>
  <c r="R42" i="2"/>
  <c r="S42" i="2" s="1"/>
  <c r="R41" i="2"/>
  <c r="S41" i="2" s="1"/>
  <c r="R24" i="2"/>
  <c r="S24" i="2" s="1"/>
  <c r="R38" i="2"/>
  <c r="S38" i="2" s="1"/>
  <c r="S20" i="2"/>
  <c r="R16" i="2"/>
  <c r="S16" i="2" s="1"/>
  <c r="R15" i="2"/>
  <c r="S15" i="2" s="1"/>
  <c r="R40" i="2"/>
  <c r="S40" i="2" s="1"/>
  <c r="R13" i="2"/>
  <c r="S13" i="2" s="1"/>
  <c r="R9" i="2"/>
  <c r="S9" i="2" s="1"/>
  <c r="R39" i="2"/>
  <c r="S39" i="2" s="1"/>
  <c r="R12" i="2"/>
  <c r="S12" i="2" s="1"/>
  <c r="R26" i="2"/>
  <c r="S26" i="2" s="1"/>
  <c r="R22" i="2"/>
  <c r="S22" i="2" s="1"/>
  <c r="R23" i="2"/>
  <c r="S23" i="2" s="1"/>
  <c r="R45" i="2"/>
  <c r="S45" i="2" s="1"/>
  <c r="R21" i="2"/>
  <c r="S21" i="2" s="1"/>
  <c r="R10" i="2"/>
  <c r="Q55" i="2"/>
  <c r="P55" i="2"/>
  <c r="P59" i="2" s="1"/>
  <c r="P61" i="2" s="1"/>
  <c r="O55" i="2"/>
  <c r="N55" i="2"/>
  <c r="N57" i="2" s="1"/>
  <c r="M55" i="2"/>
  <c r="M59" i="2" s="1"/>
  <c r="M61" i="2" s="1"/>
  <c r="L55" i="2"/>
  <c r="L57" i="2" s="1"/>
  <c r="K55" i="2"/>
  <c r="K57" i="2" s="1"/>
  <c r="R55" i="2" l="1"/>
  <c r="S10" i="2"/>
  <c r="S55" i="2" s="1"/>
  <c r="Q57" i="2"/>
  <c r="Q59" i="2"/>
  <c r="Q56" i="2"/>
  <c r="P56" i="2"/>
  <c r="P57" i="2"/>
  <c r="P60" i="2"/>
  <c r="O57" i="2"/>
  <c r="O59" i="2"/>
  <c r="O56" i="2"/>
  <c r="N59" i="2"/>
  <c r="N61" i="2" s="1"/>
  <c r="N56" i="2"/>
  <c r="M57" i="2"/>
  <c r="M56" i="2"/>
  <c r="M60" i="2"/>
  <c r="L59" i="2"/>
  <c r="L61" i="2" s="1"/>
  <c r="L56" i="2"/>
  <c r="K56" i="2"/>
  <c r="K59" i="2"/>
  <c r="K60" i="2" s="1"/>
  <c r="L60" i="2" l="1"/>
  <c r="K61" i="2"/>
  <c r="N60" i="2"/>
  <c r="Q61" i="2"/>
  <c r="Q60" i="2"/>
  <c r="O61" i="2"/>
  <c r="O60" i="2"/>
  <c r="S57" i="2"/>
  <c r="S59" i="2"/>
  <c r="S61" i="2" s="1"/>
  <c r="R57" i="2"/>
  <c r="R59" i="2"/>
  <c r="R61" i="2" s="1"/>
</calcChain>
</file>

<file path=xl/sharedStrings.xml><?xml version="1.0" encoding="utf-8"?>
<sst xmlns="http://schemas.openxmlformats.org/spreadsheetml/2006/main" count="174" uniqueCount="110">
  <si>
    <t>baza do lodów:</t>
  </si>
  <si>
    <t>Składnik</t>
  </si>
  <si>
    <t>Ilość Gram</t>
  </si>
  <si>
    <t>Mleko</t>
  </si>
  <si>
    <t>Mleko w proszku pełne</t>
  </si>
  <si>
    <t>Śmietana</t>
  </si>
  <si>
    <t>Cukier</t>
  </si>
  <si>
    <t>glukoza</t>
  </si>
  <si>
    <t>Neutro</t>
  </si>
  <si>
    <t>Żółtko jaj kurzych</t>
  </si>
  <si>
    <t>Razem</t>
  </si>
  <si>
    <t>Syrop 50%:</t>
  </si>
  <si>
    <t>cukier</t>
  </si>
  <si>
    <t>syrop glukozowy</t>
  </si>
  <si>
    <t>stabilizator</t>
  </si>
  <si>
    <t>woda</t>
  </si>
  <si>
    <t>Produkt</t>
  </si>
  <si>
    <t>Mleko 3,2%</t>
  </si>
  <si>
    <t>Śmietanka 30%</t>
  </si>
  <si>
    <t>Śmietanka 33%</t>
  </si>
  <si>
    <t>Śmietanka 36%</t>
  </si>
  <si>
    <t>Mleko odtłuszczone</t>
  </si>
  <si>
    <t>Mleko pełne</t>
  </si>
  <si>
    <t>Sacharoza</t>
  </si>
  <si>
    <t>Dekstroza</t>
  </si>
  <si>
    <t>Glukoza</t>
  </si>
  <si>
    <t>Syrop glukozowy</t>
  </si>
  <si>
    <t>Żółtka jaj</t>
  </si>
  <si>
    <t>Pulpa mango</t>
  </si>
  <si>
    <t>Pulpa malina</t>
  </si>
  <si>
    <t>Pulpa truskawka</t>
  </si>
  <si>
    <t>Kwasek cytrynowy</t>
  </si>
  <si>
    <t>Sok z cytryny</t>
  </si>
  <si>
    <t>Kakao</t>
  </si>
  <si>
    <t>Orzech laskowy</t>
  </si>
  <si>
    <t>Olej słonecznikowy</t>
  </si>
  <si>
    <t>Aromat waniliowy</t>
  </si>
  <si>
    <t>Aromat laskowy</t>
  </si>
  <si>
    <t>Orzech arachidowy solony</t>
  </si>
  <si>
    <t>Orzech arachidowy</t>
  </si>
  <si>
    <t>Aromat orzech arachidowy</t>
  </si>
  <si>
    <t>Wafle</t>
  </si>
  <si>
    <t>Kajmak z solą</t>
  </si>
  <si>
    <t>Kakao ciemne</t>
  </si>
  <si>
    <t>Czekolada w proszku</t>
  </si>
  <si>
    <t>Węgiel kokosowy</t>
  </si>
  <si>
    <t>Aromat ciasteczkowy</t>
  </si>
  <si>
    <t>Ciasteczka kakaowe</t>
  </si>
  <si>
    <t>Mleko skondensowane niesłodzone</t>
  </si>
  <si>
    <t>Skrobia ziemniaczana</t>
  </si>
  <si>
    <t>Ilość g</t>
  </si>
  <si>
    <t>Tłuszcze</t>
  </si>
  <si>
    <t>Węglowodany</t>
  </si>
  <si>
    <t>Białka</t>
  </si>
  <si>
    <t>Błonnik</t>
  </si>
  <si>
    <t>\</t>
  </si>
  <si>
    <t>Kcal</t>
  </si>
  <si>
    <t>kJ</t>
  </si>
  <si>
    <t>Białko</t>
  </si>
  <si>
    <t>g</t>
  </si>
  <si>
    <t>Tłuszcz</t>
  </si>
  <si>
    <t>Alkohol</t>
  </si>
  <si>
    <t>Węgle</t>
  </si>
  <si>
    <t>Alk wielowodorotlenkowy (ksylitol)</t>
  </si>
  <si>
    <t>Erytrol</t>
  </si>
  <si>
    <t>Kwasy organiczne</t>
  </si>
  <si>
    <t>1 Kcal</t>
  </si>
  <si>
    <t>TABELA</t>
  </si>
  <si>
    <t>Sól</t>
  </si>
  <si>
    <t>Suma</t>
  </si>
  <si>
    <t>RWS- referencyjna wartość spożycia Kcal</t>
  </si>
  <si>
    <t>kcal</t>
  </si>
  <si>
    <t>RWS</t>
  </si>
  <si>
    <t>%</t>
  </si>
  <si>
    <t>Wartość energetyczna lub składnik odżywczy</t>
  </si>
  <si>
    <t>Referencyjne wartości spożycia</t>
  </si>
  <si>
    <t>Wartość energetyczna</t>
  </si>
  <si>
    <t>70 g</t>
  </si>
  <si>
    <t>Kwasy tłuszczowe nasycone</t>
  </si>
  <si>
    <t>20 g</t>
  </si>
  <si>
    <t>260 g</t>
  </si>
  <si>
    <t>Cukry</t>
  </si>
  <si>
    <t>90 g</t>
  </si>
  <si>
    <t>50 g</t>
  </si>
  <si>
    <t>6 g</t>
  </si>
  <si>
    <t>RWS g</t>
  </si>
  <si>
    <t>Nasycone</t>
  </si>
  <si>
    <t>Tłuszcze nasycone</t>
  </si>
  <si>
    <t>8400 kJ / 2000 kcal</t>
  </si>
  <si>
    <t>Zalecana porcja g</t>
  </si>
  <si>
    <t>Kajmak z solą Polder</t>
  </si>
  <si>
    <t>Kakao 10-12%</t>
  </si>
  <si>
    <t>Glukoza 38</t>
  </si>
  <si>
    <t>Kakao ciemne Barima</t>
  </si>
  <si>
    <t>Wafle Eurowafel Stewia</t>
  </si>
  <si>
    <t>Mycro Callebaut</t>
  </si>
  <si>
    <t>Kalkulator KCAL</t>
  </si>
  <si>
    <t>http://szymonsapieha.pl/</t>
  </si>
  <si>
    <t>http://orzechynaturalnie.pl/</t>
  </si>
  <si>
    <t>WPC 80</t>
  </si>
  <si>
    <t>Ksylitol</t>
  </si>
  <si>
    <t>Erytrytol</t>
  </si>
  <si>
    <t>Maltitol</t>
  </si>
  <si>
    <t>Pasta słonecznik 100% Orzechy Naturalnie</t>
  </si>
  <si>
    <t>Pasta sezam (tahini) 100% Orzechy Naturalnie</t>
  </si>
  <si>
    <t>Pasta pistacja IRAN 100% Orzechy Naturalnie</t>
  </si>
  <si>
    <t>Pasta arachid (ziemny) 100% Orzechy Naturalnie</t>
  </si>
  <si>
    <t>Pasta nerkowiec 100% Orzechy Naturalnie</t>
  </si>
  <si>
    <t>Pasta migdał prażony 100% Orzechy Naturalnie</t>
  </si>
  <si>
    <t>Pasta kokos 100% Orzechy Naturalnie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</si>
</sst>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rgb="FF424242"/>
      <name val="Helvetica Neue"/>
      <charset val="1"/>
    </font>
    <font>
      <b/>
      <sz val="12"/>
      <color rgb="FF424242"/>
      <name val="Helvetica Neue"/>
      <charset val="1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DDDDDD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7" fillId="6" borderId="2" applyNumberFormat="0" applyAlignment="0" applyProtection="0"/>
    <xf numFmtId="0" fontId="8" fillId="7" borderId="3" applyNumberFormat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3" fillId="2" borderId="0" xfId="2"/>
    <xf numFmtId="0" fontId="6" fillId="5" borderId="1" xfId="5"/>
    <xf numFmtId="0" fontId="7" fillId="6" borderId="2" xfId="6"/>
    <xf numFmtId="0" fontId="4" fillId="3" borderId="0" xfId="3"/>
    <xf numFmtId="9" fontId="3" fillId="2" borderId="0" xfId="2" applyNumberFormat="1"/>
    <xf numFmtId="0" fontId="10" fillId="9" borderId="6" xfId="0" applyFont="1" applyFill="1" applyBorder="1" applyAlignment="1">
      <alignment horizontal="justify" vertical="center" wrapText="1"/>
    </xf>
    <xf numFmtId="0" fontId="9" fillId="8" borderId="6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horizontal="right" vertical="center" wrapText="1"/>
    </xf>
    <xf numFmtId="0" fontId="9" fillId="9" borderId="6" xfId="0" applyFont="1" applyFill="1" applyBorder="1" applyAlignment="1">
      <alignment vertical="center" wrapText="1"/>
    </xf>
    <xf numFmtId="0" fontId="9" fillId="9" borderId="6" xfId="0" applyFont="1" applyFill="1" applyBorder="1" applyAlignment="1">
      <alignment horizontal="right" vertical="center" wrapText="1"/>
    </xf>
    <xf numFmtId="0" fontId="4" fillId="3" borderId="0" xfId="3" applyBorder="1"/>
    <xf numFmtId="9" fontId="4" fillId="3" borderId="0" xfId="1" applyFont="1" applyFill="1"/>
    <xf numFmtId="0" fontId="6" fillId="5" borderId="7" xfId="5" applyBorder="1"/>
    <xf numFmtId="0" fontId="0" fillId="11" borderId="0" xfId="0" applyFill="1"/>
    <xf numFmtId="0" fontId="0" fillId="12" borderId="4" xfId="0" applyFill="1" applyBorder="1"/>
    <xf numFmtId="0" fontId="13" fillId="11" borderId="4" xfId="4" applyFont="1" applyFill="1" applyBorder="1"/>
    <xf numFmtId="0" fontId="14" fillId="11" borderId="4" xfId="4" applyFont="1" applyFill="1" applyBorder="1"/>
    <xf numFmtId="0" fontId="14" fillId="11" borderId="0" xfId="0" applyFont="1" applyFill="1"/>
    <xf numFmtId="0" fontId="14" fillId="11" borderId="5" xfId="4" applyFont="1" applyFill="1" applyBorder="1"/>
    <xf numFmtId="0" fontId="14" fillId="11" borderId="0" xfId="4" applyFont="1" applyFill="1"/>
    <xf numFmtId="0" fontId="6" fillId="5" borderId="8" xfId="5" applyBorder="1"/>
    <xf numFmtId="0" fontId="7" fillId="6" borderId="10" xfId="6" applyBorder="1"/>
    <xf numFmtId="0" fontId="1" fillId="10" borderId="4" xfId="0" applyFont="1" applyFill="1" applyBorder="1"/>
    <xf numFmtId="0" fontId="6" fillId="10" borderId="4" xfId="5" applyFill="1" applyBorder="1"/>
    <xf numFmtId="0" fontId="8" fillId="10" borderId="4" xfId="7" applyFill="1" applyBorder="1"/>
    <xf numFmtId="0" fontId="7" fillId="10" borderId="4" xfId="6" applyFill="1" applyBorder="1"/>
    <xf numFmtId="0" fontId="6" fillId="5" borderId="12" xfId="5" applyBorder="1"/>
    <xf numFmtId="0" fontId="0" fillId="12" borderId="13" xfId="0" applyFill="1" applyBorder="1"/>
    <xf numFmtId="0" fontId="6" fillId="5" borderId="14" xfId="5" applyBorder="1"/>
    <xf numFmtId="0" fontId="6" fillId="5" borderId="15" xfId="5" applyBorder="1"/>
    <xf numFmtId="0" fontId="7" fillId="6" borderId="17" xfId="6" applyBorder="1"/>
    <xf numFmtId="0" fontId="14" fillId="11" borderId="13" xfId="4" applyFont="1" applyFill="1" applyBorder="1"/>
    <xf numFmtId="0" fontId="0" fillId="12" borderId="18" xfId="0" applyFill="1" applyBorder="1"/>
    <xf numFmtId="0" fontId="14" fillId="11" borderId="18" xfId="4" applyFont="1" applyFill="1" applyBorder="1"/>
    <xf numFmtId="0" fontId="0" fillId="11" borderId="24" xfId="0" applyFill="1" applyBorder="1"/>
    <xf numFmtId="0" fontId="14" fillId="11" borderId="25" xfId="4" applyFont="1" applyFill="1" applyBorder="1"/>
    <xf numFmtId="0" fontId="0" fillId="0" borderId="24" xfId="0" applyBorder="1"/>
    <xf numFmtId="0" fontId="0" fillId="11" borderId="0" xfId="0" applyFill="1" applyBorder="1"/>
    <xf numFmtId="0" fontId="0" fillId="0" borderId="0" xfId="0" applyBorder="1"/>
    <xf numFmtId="0" fontId="0" fillId="11" borderId="32" xfId="0" applyFill="1" applyBorder="1"/>
    <xf numFmtId="0" fontId="14" fillId="11" borderId="33" xfId="4" applyFont="1" applyFill="1" applyBorder="1"/>
    <xf numFmtId="0" fontId="0" fillId="0" borderId="32" xfId="0" applyBorder="1"/>
    <xf numFmtId="0" fontId="0" fillId="13" borderId="19" xfId="0" applyFill="1" applyBorder="1"/>
    <xf numFmtId="0" fontId="6" fillId="13" borderId="20" xfId="5" applyFill="1" applyBorder="1"/>
    <xf numFmtId="0" fontId="6" fillId="13" borderId="21" xfId="5" applyFill="1" applyBorder="1"/>
    <xf numFmtId="0" fontId="7" fillId="13" borderId="23" xfId="6" applyFill="1" applyBorder="1"/>
    <xf numFmtId="0" fontId="0" fillId="13" borderId="26" xfId="0" applyFill="1" applyBorder="1"/>
    <xf numFmtId="0" fontId="6" fillId="13" borderId="7" xfId="5" applyFill="1" applyBorder="1"/>
    <xf numFmtId="0" fontId="6" fillId="13" borderId="1" xfId="5" applyFill="1" applyBorder="1"/>
    <xf numFmtId="0" fontId="7" fillId="13" borderId="2" xfId="6" applyFill="1" applyBorder="1"/>
    <xf numFmtId="0" fontId="0" fillId="13" borderId="27" xfId="0" applyFill="1" applyBorder="1"/>
    <xf numFmtId="0" fontId="6" fillId="13" borderId="28" xfId="5" applyFill="1" applyBorder="1"/>
    <xf numFmtId="0" fontId="6" fillId="13" borderId="29" xfId="5" applyFill="1" applyBorder="1"/>
    <xf numFmtId="0" fontId="7" fillId="13" borderId="31" xfId="6" applyFill="1" applyBorder="1"/>
    <xf numFmtId="0" fontId="12" fillId="12" borderId="0" xfId="0" applyFont="1" applyFill="1" applyAlignment="1">
      <alignment horizontal="center" vertical="center"/>
    </xf>
    <xf numFmtId="0" fontId="15" fillId="12" borderId="11" xfId="8" applyFont="1" applyFill="1" applyBorder="1" applyAlignment="1" applyProtection="1">
      <alignment horizontal="center"/>
      <protection locked="0"/>
    </xf>
    <xf numFmtId="0" fontId="15" fillId="12" borderId="0" xfId="8" applyFont="1" applyFill="1" applyAlignment="1" applyProtection="1">
      <alignment horizontal="center"/>
      <protection locked="0"/>
    </xf>
    <xf numFmtId="0" fontId="8" fillId="7" borderId="9" xfId="7" applyBorder="1" applyProtection="1">
      <protection locked="0"/>
    </xf>
    <xf numFmtId="0" fontId="8" fillId="7" borderId="3" xfId="7" applyProtection="1">
      <protection locked="0"/>
    </xf>
    <xf numFmtId="0" fontId="8" fillId="7" borderId="16" xfId="7" applyBorder="1" applyProtection="1">
      <protection locked="0"/>
    </xf>
    <xf numFmtId="0" fontId="8" fillId="14" borderId="22" xfId="7" applyFill="1" applyBorder="1" applyProtection="1">
      <protection locked="0"/>
    </xf>
    <xf numFmtId="0" fontId="8" fillId="14" borderId="3" xfId="7" applyFill="1" applyBorder="1" applyProtection="1">
      <protection locked="0"/>
    </xf>
    <xf numFmtId="0" fontId="8" fillId="14" borderId="30" xfId="7" applyFill="1" applyBorder="1" applyProtection="1">
      <protection locked="0"/>
    </xf>
  </cellXfs>
  <cellStyles count="9">
    <cellStyle name="Dane wejściowe" xfId="5" builtinId="20"/>
    <cellStyle name="Dane wyjściowe" xfId="6" builtinId="21"/>
    <cellStyle name="Dobre" xfId="2" builtinId="26"/>
    <cellStyle name="Hiperłącze" xfId="8" builtinId="8"/>
    <cellStyle name="Komórka zaznaczona" xfId="7" builtinId="23"/>
    <cellStyle name="Neutralne" xfId="4" builtinId="28"/>
    <cellStyle name="Normalny" xfId="0" builtinId="0"/>
    <cellStyle name="Procentowy" xfId="1" builtinId="5"/>
    <cellStyle name="Złe" xfId="3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600075</xdr:colOff>
      <xdr:row>6</xdr:row>
      <xdr:rowOff>7144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0"/>
          <a:ext cx="6315075" cy="1578769"/>
        </a:xfrm>
        <a:prstGeom prst="rect">
          <a:avLst/>
        </a:prstGeom>
      </xdr:spPr>
    </xdr:pic>
    <xdr:clientData/>
  </xdr:twoCellAnchor>
  <xdr:twoCellAnchor editAs="oneCell">
    <xdr:from>
      <xdr:col>12</xdr:col>
      <xdr:colOff>419100</xdr:colOff>
      <xdr:row>0</xdr:row>
      <xdr:rowOff>0</xdr:rowOff>
    </xdr:from>
    <xdr:to>
      <xdr:col>16</xdr:col>
      <xdr:colOff>67733</xdr:colOff>
      <xdr:row>6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0"/>
          <a:ext cx="3601508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zymonsapieha.pl/" TargetMode="External"/><Relationship Id="rId1" Type="http://schemas.openxmlformats.org/officeDocument/2006/relationships/hyperlink" Target="http://orzechynaturalnie.p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J16" sqref="J16"/>
    </sheetView>
  </sheetViews>
  <sheetFormatPr defaultRowHeight="15" x14ac:dyDescent="0.25"/>
  <cols>
    <col min="1" max="1" width="44.42578125" customWidth="1"/>
    <col min="5" max="6" width="15.42578125" customWidth="1"/>
    <col min="13" max="13" width="16.140625" customWidth="1"/>
    <col min="14" max="14" width="19.7109375" customWidth="1"/>
    <col min="15" max="16" width="11.7109375" customWidth="1"/>
    <col min="21" max="21" width="36.5703125" customWidth="1"/>
  </cols>
  <sheetData>
    <row r="1" spans="1:25" ht="31.5" customHeight="1" x14ac:dyDescent="0.25">
      <c r="A1" s="56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25">
      <c r="A2" s="5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x14ac:dyDescent="0.25">
      <c r="A3" s="5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x14ac:dyDescent="0.25">
      <c r="A4" s="5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A5" s="5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32.25" customHeight="1" x14ac:dyDescent="0.25">
      <c r="A6" s="5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32.25" customHeight="1" x14ac:dyDescent="0.4">
      <c r="A7" s="56"/>
      <c r="B7" s="58" t="s">
        <v>97</v>
      </c>
      <c r="C7" s="58"/>
      <c r="D7" s="58"/>
      <c r="E7" s="58"/>
      <c r="F7" s="58"/>
      <c r="G7" s="58"/>
      <c r="H7" s="58"/>
      <c r="I7" s="58"/>
      <c r="J7" s="58"/>
      <c r="K7" s="57" t="s">
        <v>98</v>
      </c>
      <c r="L7" s="57"/>
      <c r="M7" s="57"/>
      <c r="N7" s="57"/>
      <c r="O7" s="57"/>
      <c r="P7" s="57"/>
      <c r="Q7" s="57"/>
      <c r="R7" s="57"/>
      <c r="S7" s="57"/>
      <c r="T7" s="15"/>
      <c r="U7" s="15"/>
      <c r="V7" s="15"/>
      <c r="W7" s="15"/>
      <c r="X7" s="15"/>
      <c r="Y7" s="15"/>
    </row>
    <row r="8" spans="1:25" x14ac:dyDescent="0.25">
      <c r="A8" s="24" t="s">
        <v>16</v>
      </c>
      <c r="B8" s="25" t="s">
        <v>50</v>
      </c>
      <c r="C8" s="25" t="s">
        <v>51</v>
      </c>
      <c r="D8" s="25" t="s">
        <v>86</v>
      </c>
      <c r="E8" s="25" t="s">
        <v>52</v>
      </c>
      <c r="F8" s="25" t="s">
        <v>81</v>
      </c>
      <c r="G8" s="25" t="s">
        <v>53</v>
      </c>
      <c r="H8" s="25" t="s">
        <v>54</v>
      </c>
      <c r="I8" s="25" t="s">
        <v>68</v>
      </c>
      <c r="J8" s="26" t="s">
        <v>50</v>
      </c>
      <c r="K8" s="27" t="s">
        <v>51</v>
      </c>
      <c r="L8" s="27" t="s">
        <v>86</v>
      </c>
      <c r="M8" s="27" t="s">
        <v>52</v>
      </c>
      <c r="N8" s="27" t="s">
        <v>81</v>
      </c>
      <c r="O8" s="27" t="s">
        <v>53</v>
      </c>
      <c r="P8" s="27" t="s">
        <v>54</v>
      </c>
      <c r="Q8" s="27" t="s">
        <v>68</v>
      </c>
      <c r="R8" s="27" t="s">
        <v>56</v>
      </c>
      <c r="S8" s="27" t="s">
        <v>57</v>
      </c>
      <c r="T8" s="15"/>
      <c r="U8" s="15"/>
      <c r="V8" s="15"/>
      <c r="W8" s="15"/>
      <c r="X8" s="15"/>
      <c r="Y8" s="15"/>
    </row>
    <row r="9" spans="1:25" ht="15.75" thickBot="1" x14ac:dyDescent="0.3">
      <c r="A9" s="16" t="s">
        <v>17</v>
      </c>
      <c r="B9" s="28">
        <v>100</v>
      </c>
      <c r="C9" s="22">
        <v>3.2</v>
      </c>
      <c r="D9" s="22">
        <v>2</v>
      </c>
      <c r="E9" s="22">
        <v>4.7</v>
      </c>
      <c r="F9" s="22">
        <v>4.7</v>
      </c>
      <c r="G9" s="22">
        <v>3.2</v>
      </c>
      <c r="H9" s="22">
        <v>0</v>
      </c>
      <c r="I9" s="22">
        <v>0.1</v>
      </c>
      <c r="J9" s="59">
        <v>655</v>
      </c>
      <c r="K9" s="23">
        <f>(C9/B9)*J9</f>
        <v>20.96</v>
      </c>
      <c r="L9" s="23">
        <f>D9/B9*J9</f>
        <v>13.1</v>
      </c>
      <c r="M9" s="23">
        <f>E9/B9*J9</f>
        <v>30.785</v>
      </c>
      <c r="N9" s="23">
        <f>F9/B9*J9</f>
        <v>30.785</v>
      </c>
      <c r="O9" s="23">
        <f>G9/B9*J9</f>
        <v>20.96</v>
      </c>
      <c r="P9" s="23">
        <f>H9/B9*J9</f>
        <v>0</v>
      </c>
      <c r="Q9" s="23">
        <f>I9/B9*J9</f>
        <v>0.65500000000000003</v>
      </c>
      <c r="R9" s="23">
        <f t="shared" ref="R9:R16" si="0">(K9*$W$13)+(M9*$W$14)+(O9*$W$12)+(P9*$W$16)+(Q9*$W$23)</f>
        <v>395.62</v>
      </c>
      <c r="S9" s="23">
        <f t="shared" ref="S9:S16" si="1">PRODUCT(R9,$V$24)</f>
        <v>1655.2740800000001</v>
      </c>
      <c r="T9" s="15"/>
      <c r="U9" s="17" t="s">
        <v>67</v>
      </c>
      <c r="V9" s="17" t="s">
        <v>59</v>
      </c>
      <c r="W9" s="18" t="s">
        <v>56</v>
      </c>
      <c r="X9" s="18" t="s">
        <v>85</v>
      </c>
      <c r="Y9" s="15"/>
    </row>
    <row r="10" spans="1:25" ht="16.5" thickTop="1" thickBot="1" x14ac:dyDescent="0.3">
      <c r="A10" s="16" t="s">
        <v>18</v>
      </c>
      <c r="B10" s="14">
        <v>100</v>
      </c>
      <c r="C10" s="3">
        <v>30</v>
      </c>
      <c r="D10" s="3">
        <v>18</v>
      </c>
      <c r="E10" s="3">
        <v>3.3</v>
      </c>
      <c r="F10" s="3">
        <v>3.3</v>
      </c>
      <c r="G10" s="3">
        <v>2.2000000000000002</v>
      </c>
      <c r="H10" s="3">
        <v>0</v>
      </c>
      <c r="I10" s="3">
        <v>0</v>
      </c>
      <c r="J10" s="60">
        <v>60</v>
      </c>
      <c r="K10" s="4">
        <f t="shared" ref="K10:K54" si="2">(C10/B10)*J10</f>
        <v>18</v>
      </c>
      <c r="L10" s="4">
        <f t="shared" ref="L10:L54" si="3">D10/B10*J10</f>
        <v>10.799999999999999</v>
      </c>
      <c r="M10" s="4">
        <f t="shared" ref="M10:M54" si="4">E10/B10*J10</f>
        <v>1.98</v>
      </c>
      <c r="N10" s="4">
        <f t="shared" ref="N10:N54" si="5">F10/B10*J10</f>
        <v>1.98</v>
      </c>
      <c r="O10" s="4">
        <f t="shared" ref="O10:O54" si="6">G10/B10*J10</f>
        <v>1.32</v>
      </c>
      <c r="P10" s="4">
        <f t="shared" ref="P10:P54" si="7">H10/B10*J10</f>
        <v>0</v>
      </c>
      <c r="Q10" s="4">
        <f t="shared" ref="Q10:Q54" si="8">I10/B10*J10</f>
        <v>0</v>
      </c>
      <c r="R10" s="4">
        <f t="shared" si="0"/>
        <v>175.2</v>
      </c>
      <c r="S10" s="4">
        <f t="shared" si="1"/>
        <v>733.03679999999997</v>
      </c>
      <c r="T10" s="15"/>
      <c r="U10" s="18" t="s">
        <v>81</v>
      </c>
      <c r="V10" s="18">
        <v>1</v>
      </c>
      <c r="W10" s="18">
        <v>4</v>
      </c>
      <c r="X10" s="18">
        <v>90</v>
      </c>
      <c r="Y10" s="15"/>
    </row>
    <row r="11" spans="1:25" ht="16.5" thickTop="1" thickBot="1" x14ac:dyDescent="0.3">
      <c r="A11" s="16" t="s">
        <v>95</v>
      </c>
      <c r="B11" s="14">
        <v>100</v>
      </c>
      <c r="C11" s="3">
        <v>100</v>
      </c>
      <c r="D11" s="3">
        <v>60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/>
      <c r="K11" s="4">
        <f t="shared" si="2"/>
        <v>0</v>
      </c>
      <c r="L11" s="4">
        <f t="shared" si="3"/>
        <v>0</v>
      </c>
      <c r="M11" s="4">
        <f t="shared" si="4"/>
        <v>0</v>
      </c>
      <c r="N11" s="4">
        <f t="shared" si="5"/>
        <v>0</v>
      </c>
      <c r="O11" s="4">
        <f t="shared" si="6"/>
        <v>0</v>
      </c>
      <c r="P11" s="4">
        <f t="shared" si="7"/>
        <v>0</v>
      </c>
      <c r="Q11" s="4">
        <f t="shared" si="8"/>
        <v>0</v>
      </c>
      <c r="R11" s="4">
        <f t="shared" si="0"/>
        <v>0</v>
      </c>
      <c r="S11" s="4">
        <f t="shared" si="1"/>
        <v>0</v>
      </c>
      <c r="T11" s="15"/>
      <c r="U11" s="18" t="s">
        <v>87</v>
      </c>
      <c r="V11" s="18">
        <v>1</v>
      </c>
      <c r="W11" s="18">
        <v>9</v>
      </c>
      <c r="X11" s="18">
        <v>20</v>
      </c>
      <c r="Y11" s="15"/>
    </row>
    <row r="12" spans="1:25" ht="16.5" thickTop="1" thickBot="1" x14ac:dyDescent="0.3">
      <c r="A12" s="16" t="s">
        <v>20</v>
      </c>
      <c r="B12" s="14">
        <v>100</v>
      </c>
      <c r="C12" s="3">
        <v>36</v>
      </c>
      <c r="D12" s="3">
        <v>23</v>
      </c>
      <c r="E12" s="3">
        <v>2.7</v>
      </c>
      <c r="F12" s="3">
        <v>2.7</v>
      </c>
      <c r="G12" s="3">
        <v>2</v>
      </c>
      <c r="H12" s="3">
        <v>0</v>
      </c>
      <c r="I12" s="3">
        <v>0</v>
      </c>
      <c r="J12" s="60"/>
      <c r="K12" s="4">
        <f t="shared" si="2"/>
        <v>0</v>
      </c>
      <c r="L12" s="4">
        <f t="shared" si="3"/>
        <v>0</v>
      </c>
      <c r="M12" s="4">
        <f t="shared" si="4"/>
        <v>0</v>
      </c>
      <c r="N12" s="4">
        <f t="shared" si="5"/>
        <v>0</v>
      </c>
      <c r="O12" s="4">
        <f t="shared" si="6"/>
        <v>0</v>
      </c>
      <c r="P12" s="4">
        <f t="shared" si="7"/>
        <v>0</v>
      </c>
      <c r="Q12" s="4">
        <f t="shared" si="8"/>
        <v>0</v>
      </c>
      <c r="R12" s="4">
        <f t="shared" si="0"/>
        <v>0</v>
      </c>
      <c r="S12" s="4">
        <f t="shared" si="1"/>
        <v>0</v>
      </c>
      <c r="T12" s="15"/>
      <c r="U12" s="18" t="s">
        <v>58</v>
      </c>
      <c r="V12" s="18">
        <v>1</v>
      </c>
      <c r="W12" s="18">
        <v>4</v>
      </c>
      <c r="X12" s="18">
        <v>50</v>
      </c>
      <c r="Y12" s="15"/>
    </row>
    <row r="13" spans="1:25" ht="16.5" thickTop="1" thickBot="1" x14ac:dyDescent="0.3">
      <c r="A13" s="16" t="s">
        <v>21</v>
      </c>
      <c r="B13" s="14">
        <v>100</v>
      </c>
      <c r="C13" s="3">
        <v>1</v>
      </c>
      <c r="D13" s="3">
        <v>0</v>
      </c>
      <c r="E13" s="3">
        <v>47</v>
      </c>
      <c r="F13" s="3">
        <v>0</v>
      </c>
      <c r="G13" s="3">
        <v>30</v>
      </c>
      <c r="H13" s="3">
        <v>0</v>
      </c>
      <c r="I13" s="3">
        <v>0</v>
      </c>
      <c r="J13" s="60">
        <v>10</v>
      </c>
      <c r="K13" s="4">
        <f t="shared" si="2"/>
        <v>0.1</v>
      </c>
      <c r="L13" s="4">
        <f t="shared" si="3"/>
        <v>0</v>
      </c>
      <c r="M13" s="4">
        <f t="shared" si="4"/>
        <v>4.6999999999999993</v>
      </c>
      <c r="N13" s="4">
        <f t="shared" si="5"/>
        <v>0</v>
      </c>
      <c r="O13" s="4">
        <f t="shared" si="6"/>
        <v>3</v>
      </c>
      <c r="P13" s="4">
        <f t="shared" si="7"/>
        <v>0</v>
      </c>
      <c r="Q13" s="4">
        <f t="shared" si="8"/>
        <v>0</v>
      </c>
      <c r="R13" s="4">
        <f t="shared" si="0"/>
        <v>31.699999999999996</v>
      </c>
      <c r="S13" s="4">
        <f t="shared" si="1"/>
        <v>132.63279999999997</v>
      </c>
      <c r="T13" s="15"/>
      <c r="U13" s="18" t="s">
        <v>60</v>
      </c>
      <c r="V13" s="18">
        <v>1</v>
      </c>
      <c r="W13" s="18">
        <v>9</v>
      </c>
      <c r="X13" s="18">
        <v>70</v>
      </c>
      <c r="Y13" s="15"/>
    </row>
    <row r="14" spans="1:25" ht="16.5" thickTop="1" thickBot="1" x14ac:dyDescent="0.3">
      <c r="A14" s="16" t="s">
        <v>22</v>
      </c>
      <c r="B14" s="14">
        <v>100</v>
      </c>
      <c r="C14" s="3">
        <v>26</v>
      </c>
      <c r="D14" s="3">
        <v>17</v>
      </c>
      <c r="E14" s="3">
        <v>40</v>
      </c>
      <c r="F14" s="3">
        <v>40</v>
      </c>
      <c r="G14" s="3">
        <v>26</v>
      </c>
      <c r="H14" s="3">
        <v>0</v>
      </c>
      <c r="I14" s="3">
        <v>2.25</v>
      </c>
      <c r="J14" s="60"/>
      <c r="K14" s="4">
        <f t="shared" si="2"/>
        <v>0</v>
      </c>
      <c r="L14" s="4">
        <f t="shared" si="3"/>
        <v>0</v>
      </c>
      <c r="M14" s="4">
        <f t="shared" si="4"/>
        <v>0</v>
      </c>
      <c r="N14" s="4">
        <f t="shared" si="5"/>
        <v>0</v>
      </c>
      <c r="O14" s="4">
        <f t="shared" si="6"/>
        <v>0</v>
      </c>
      <c r="P14" s="4">
        <f t="shared" si="7"/>
        <v>0</v>
      </c>
      <c r="Q14" s="4">
        <f t="shared" si="8"/>
        <v>0</v>
      </c>
      <c r="R14" s="4">
        <f t="shared" si="0"/>
        <v>0</v>
      </c>
      <c r="S14" s="4">
        <f t="shared" si="1"/>
        <v>0</v>
      </c>
      <c r="T14" s="15"/>
      <c r="U14" s="18" t="s">
        <v>62</v>
      </c>
      <c r="V14" s="18">
        <v>1</v>
      </c>
      <c r="W14" s="18">
        <v>4</v>
      </c>
      <c r="X14" s="18">
        <v>260</v>
      </c>
      <c r="Y14" s="15"/>
    </row>
    <row r="15" spans="1:25" ht="16.5" thickTop="1" thickBot="1" x14ac:dyDescent="0.3">
      <c r="A15" s="16" t="s">
        <v>23</v>
      </c>
      <c r="B15" s="14">
        <v>100</v>
      </c>
      <c r="C15" s="3">
        <v>0</v>
      </c>
      <c r="D15" s="3">
        <v>0</v>
      </c>
      <c r="E15" s="3">
        <v>100</v>
      </c>
      <c r="F15" s="3">
        <v>100</v>
      </c>
      <c r="G15" s="3">
        <v>0</v>
      </c>
      <c r="H15" s="3">
        <v>0</v>
      </c>
      <c r="I15" s="3">
        <v>0</v>
      </c>
      <c r="J15" s="60"/>
      <c r="K15" s="4">
        <f t="shared" si="2"/>
        <v>0</v>
      </c>
      <c r="L15" s="4">
        <f t="shared" si="3"/>
        <v>0</v>
      </c>
      <c r="M15" s="4">
        <f t="shared" si="4"/>
        <v>0</v>
      </c>
      <c r="N15" s="4">
        <f t="shared" si="5"/>
        <v>0</v>
      </c>
      <c r="O15" s="4">
        <f t="shared" si="6"/>
        <v>0</v>
      </c>
      <c r="P15" s="4">
        <f t="shared" si="7"/>
        <v>0</v>
      </c>
      <c r="Q15" s="4">
        <f t="shared" si="8"/>
        <v>0</v>
      </c>
      <c r="R15" s="4">
        <f t="shared" si="0"/>
        <v>0</v>
      </c>
      <c r="S15" s="4">
        <f t="shared" si="1"/>
        <v>0</v>
      </c>
      <c r="T15" s="15"/>
      <c r="U15" s="18" t="s">
        <v>61</v>
      </c>
      <c r="V15" s="18">
        <v>1</v>
      </c>
      <c r="W15" s="18">
        <v>7</v>
      </c>
      <c r="X15" s="18"/>
      <c r="Y15" s="15"/>
    </row>
    <row r="16" spans="1:25" ht="16.5" thickTop="1" thickBot="1" x14ac:dyDescent="0.3">
      <c r="A16" s="29" t="s">
        <v>24</v>
      </c>
      <c r="B16" s="30">
        <v>100</v>
      </c>
      <c r="C16" s="31">
        <v>0</v>
      </c>
      <c r="D16" s="31">
        <v>0</v>
      </c>
      <c r="E16" s="31">
        <v>91</v>
      </c>
      <c r="F16" s="31">
        <v>91</v>
      </c>
      <c r="G16" s="31">
        <v>0</v>
      </c>
      <c r="H16" s="31"/>
      <c r="I16" s="31">
        <v>0.125</v>
      </c>
      <c r="J16" s="61"/>
      <c r="K16" s="32">
        <f t="shared" si="2"/>
        <v>0</v>
      </c>
      <c r="L16" s="32">
        <f t="shared" si="3"/>
        <v>0</v>
      </c>
      <c r="M16" s="32">
        <f t="shared" si="4"/>
        <v>0</v>
      </c>
      <c r="N16" s="32">
        <f t="shared" si="5"/>
        <v>0</v>
      </c>
      <c r="O16" s="32">
        <f t="shared" si="6"/>
        <v>0</v>
      </c>
      <c r="P16" s="32">
        <f t="shared" si="7"/>
        <v>0</v>
      </c>
      <c r="Q16" s="32">
        <f t="shared" si="8"/>
        <v>0</v>
      </c>
      <c r="R16" s="32">
        <f t="shared" si="0"/>
        <v>0</v>
      </c>
      <c r="S16" s="32">
        <f t="shared" si="1"/>
        <v>0</v>
      </c>
      <c r="T16" s="15"/>
      <c r="U16" s="33" t="s">
        <v>54</v>
      </c>
      <c r="V16" s="33">
        <v>1</v>
      </c>
      <c r="W16" s="33">
        <v>2</v>
      </c>
      <c r="X16" s="33">
        <v>30</v>
      </c>
      <c r="Y16" s="15"/>
    </row>
    <row r="17" spans="1:25" s="38" customFormat="1" ht="15.75" thickBot="1" x14ac:dyDescent="0.3">
      <c r="A17" s="44" t="s">
        <v>100</v>
      </c>
      <c r="B17" s="45">
        <v>100</v>
      </c>
      <c r="C17" s="46">
        <v>0</v>
      </c>
      <c r="D17" s="46">
        <v>0</v>
      </c>
      <c r="E17" s="46">
        <v>100</v>
      </c>
      <c r="F17" s="46">
        <v>0</v>
      </c>
      <c r="G17" s="46">
        <v>0</v>
      </c>
      <c r="H17" s="46">
        <v>0</v>
      </c>
      <c r="I17" s="46">
        <v>0</v>
      </c>
      <c r="J17" s="62">
        <v>20</v>
      </c>
      <c r="K17" s="47">
        <f t="shared" si="2"/>
        <v>0</v>
      </c>
      <c r="L17" s="47">
        <f t="shared" si="3"/>
        <v>0</v>
      </c>
      <c r="M17" s="47">
        <f t="shared" si="4"/>
        <v>20</v>
      </c>
      <c r="N17" s="47">
        <f t="shared" si="5"/>
        <v>0</v>
      </c>
      <c r="O17" s="47">
        <f t="shared" si="6"/>
        <v>0</v>
      </c>
      <c r="P17" s="47">
        <f t="shared" si="7"/>
        <v>0</v>
      </c>
      <c r="Q17" s="47">
        <f t="shared" si="8"/>
        <v>0</v>
      </c>
      <c r="R17" s="47">
        <f>J17*2.4</f>
        <v>48</v>
      </c>
      <c r="S17" s="47">
        <f t="shared" ref="S17:S19" si="9">PRODUCT(R17,$V$24)</f>
        <v>200.83199999999999</v>
      </c>
      <c r="T17" s="36"/>
      <c r="U17" s="37"/>
      <c r="V17" s="37"/>
      <c r="W17" s="37"/>
      <c r="X17" s="37"/>
      <c r="Y17" s="36"/>
    </row>
    <row r="18" spans="1:25" s="40" customFormat="1" ht="16.5" thickTop="1" thickBot="1" x14ac:dyDescent="0.3">
      <c r="A18" s="48" t="s">
        <v>101</v>
      </c>
      <c r="B18" s="49">
        <v>100</v>
      </c>
      <c r="C18" s="50">
        <v>0</v>
      </c>
      <c r="D18" s="50">
        <v>0</v>
      </c>
      <c r="E18" s="50">
        <v>100</v>
      </c>
      <c r="F18" s="50">
        <v>0</v>
      </c>
      <c r="G18" s="50">
        <v>0</v>
      </c>
      <c r="H18" s="50">
        <v>0</v>
      </c>
      <c r="I18" s="50">
        <v>0</v>
      </c>
      <c r="J18" s="63">
        <v>25</v>
      </c>
      <c r="K18" s="51">
        <f t="shared" si="2"/>
        <v>0</v>
      </c>
      <c r="L18" s="51">
        <f t="shared" si="3"/>
        <v>0</v>
      </c>
      <c r="M18" s="51">
        <f t="shared" si="4"/>
        <v>25</v>
      </c>
      <c r="N18" s="51">
        <f t="shared" si="5"/>
        <v>0</v>
      </c>
      <c r="O18" s="51">
        <f t="shared" si="6"/>
        <v>0</v>
      </c>
      <c r="P18" s="51">
        <f t="shared" si="7"/>
        <v>0</v>
      </c>
      <c r="Q18" s="51">
        <f t="shared" si="8"/>
        <v>0</v>
      </c>
      <c r="R18" s="51">
        <f>J18*0.2</f>
        <v>5</v>
      </c>
      <c r="S18" s="51">
        <f t="shared" si="9"/>
        <v>20.92</v>
      </c>
      <c r="T18" s="39"/>
      <c r="U18" s="18"/>
      <c r="V18" s="18"/>
      <c r="W18" s="18"/>
      <c r="X18" s="18"/>
      <c r="Y18" s="39"/>
    </row>
    <row r="19" spans="1:25" s="43" customFormat="1" ht="16.5" thickTop="1" thickBot="1" x14ac:dyDescent="0.3">
      <c r="A19" s="52" t="s">
        <v>102</v>
      </c>
      <c r="B19" s="53">
        <v>100</v>
      </c>
      <c r="C19" s="54">
        <v>0</v>
      </c>
      <c r="D19" s="54">
        <v>0</v>
      </c>
      <c r="E19" s="54">
        <v>100</v>
      </c>
      <c r="F19" s="54">
        <v>0</v>
      </c>
      <c r="G19" s="54">
        <v>0</v>
      </c>
      <c r="H19" s="54">
        <v>0</v>
      </c>
      <c r="I19" s="54">
        <v>0</v>
      </c>
      <c r="J19" s="64">
        <v>125</v>
      </c>
      <c r="K19" s="55">
        <f t="shared" si="2"/>
        <v>0</v>
      </c>
      <c r="L19" s="55">
        <f t="shared" si="3"/>
        <v>0</v>
      </c>
      <c r="M19" s="55">
        <f t="shared" si="4"/>
        <v>125</v>
      </c>
      <c r="N19" s="55">
        <f t="shared" si="5"/>
        <v>0</v>
      </c>
      <c r="O19" s="55">
        <f t="shared" si="6"/>
        <v>0</v>
      </c>
      <c r="P19" s="55">
        <f t="shared" si="7"/>
        <v>0</v>
      </c>
      <c r="Q19" s="55">
        <f t="shared" si="8"/>
        <v>0</v>
      </c>
      <c r="R19" s="55">
        <f>J19*2.1</f>
        <v>262.5</v>
      </c>
      <c r="S19" s="55">
        <f t="shared" si="9"/>
        <v>1098.3</v>
      </c>
      <c r="T19" s="41"/>
      <c r="U19" s="42"/>
      <c r="V19" s="42"/>
      <c r="W19" s="42"/>
      <c r="X19" s="42"/>
      <c r="Y19" s="41"/>
    </row>
    <row r="20" spans="1:25" ht="15.75" thickBot="1" x14ac:dyDescent="0.3">
      <c r="A20" s="34" t="s">
        <v>92</v>
      </c>
      <c r="B20" s="28">
        <v>100</v>
      </c>
      <c r="C20" s="22">
        <v>0</v>
      </c>
      <c r="D20" s="22">
        <v>0</v>
      </c>
      <c r="E20" s="22">
        <v>97</v>
      </c>
      <c r="F20" s="22">
        <v>38</v>
      </c>
      <c r="G20" s="22">
        <v>0</v>
      </c>
      <c r="H20" s="22">
        <v>0</v>
      </c>
      <c r="I20" s="22">
        <v>0</v>
      </c>
      <c r="J20" s="59"/>
      <c r="K20" s="23">
        <f t="shared" si="2"/>
        <v>0</v>
      </c>
      <c r="L20" s="23">
        <f t="shared" si="3"/>
        <v>0</v>
      </c>
      <c r="M20" s="23">
        <f t="shared" si="4"/>
        <v>0</v>
      </c>
      <c r="N20" s="23">
        <f t="shared" si="5"/>
        <v>0</v>
      </c>
      <c r="O20" s="23">
        <f t="shared" si="6"/>
        <v>0</v>
      </c>
      <c r="P20" s="23">
        <f t="shared" si="7"/>
        <v>0</v>
      </c>
      <c r="Q20" s="23">
        <f t="shared" si="8"/>
        <v>0</v>
      </c>
      <c r="R20" s="23">
        <f t="shared" ref="R20" si="10">(K20*$W$13)+(M20*$W$14)+(O20*$W$12)+(P20*$W$16)+(Q20*$W$23)</f>
        <v>0</v>
      </c>
      <c r="S20" s="23">
        <f t="shared" ref="S20:S54" si="11">PRODUCT(R20,$V$24)</f>
        <v>0</v>
      </c>
      <c r="T20" s="15"/>
      <c r="U20" s="35" t="s">
        <v>63</v>
      </c>
      <c r="V20" s="35">
        <v>1</v>
      </c>
      <c r="W20" s="35">
        <v>2.4</v>
      </c>
      <c r="X20" s="35"/>
      <c r="Y20" s="15"/>
    </row>
    <row r="21" spans="1:25" ht="16.5" thickTop="1" thickBot="1" x14ac:dyDescent="0.3">
      <c r="A21" s="16" t="s">
        <v>26</v>
      </c>
      <c r="B21" s="14">
        <v>100</v>
      </c>
      <c r="C21" s="3">
        <v>0</v>
      </c>
      <c r="D21" s="3">
        <v>0</v>
      </c>
      <c r="E21" s="3">
        <v>97</v>
      </c>
      <c r="F21" s="3">
        <v>38</v>
      </c>
      <c r="G21" s="3">
        <v>0</v>
      </c>
      <c r="H21" s="3">
        <v>0</v>
      </c>
      <c r="I21" s="3">
        <v>0</v>
      </c>
      <c r="J21" s="60"/>
      <c r="K21" s="4">
        <f t="shared" si="2"/>
        <v>0</v>
      </c>
      <c r="L21" s="4">
        <f t="shared" si="3"/>
        <v>0</v>
      </c>
      <c r="M21" s="4">
        <f t="shared" si="4"/>
        <v>0</v>
      </c>
      <c r="N21" s="4">
        <f t="shared" si="5"/>
        <v>0</v>
      </c>
      <c r="O21" s="4">
        <f t="shared" si="6"/>
        <v>0</v>
      </c>
      <c r="P21" s="4">
        <f t="shared" si="7"/>
        <v>0</v>
      </c>
      <c r="Q21" s="4">
        <f t="shared" si="8"/>
        <v>0</v>
      </c>
      <c r="R21" s="4">
        <f t="shared" ref="R21:R54" si="12">(K21*$W$13)+(M21*$W$14)+(O21*$W$12)+(P21*$W$16)+(Q21*$W$23)</f>
        <v>0</v>
      </c>
      <c r="S21" s="4">
        <f t="shared" si="11"/>
        <v>0</v>
      </c>
      <c r="T21" s="15"/>
      <c r="U21" s="18" t="s">
        <v>65</v>
      </c>
      <c r="V21" s="18"/>
      <c r="W21" s="18">
        <v>3</v>
      </c>
      <c r="X21" s="18"/>
      <c r="Y21" s="15"/>
    </row>
    <row r="22" spans="1:25" ht="16.5" thickTop="1" thickBot="1" x14ac:dyDescent="0.3">
      <c r="A22" s="16" t="s">
        <v>27</v>
      </c>
      <c r="B22" s="14">
        <v>100</v>
      </c>
      <c r="C22" s="3">
        <v>26.54</v>
      </c>
      <c r="D22" s="3">
        <v>9.5500000000000007</v>
      </c>
      <c r="E22" s="3">
        <v>3.59</v>
      </c>
      <c r="F22" s="3">
        <v>0.56000000000000005</v>
      </c>
      <c r="G22" s="3">
        <v>15.86</v>
      </c>
      <c r="H22" s="3">
        <v>0</v>
      </c>
      <c r="I22" s="3">
        <v>0.12</v>
      </c>
      <c r="J22" s="60"/>
      <c r="K22" s="4">
        <f t="shared" si="2"/>
        <v>0</v>
      </c>
      <c r="L22" s="4">
        <f t="shared" si="3"/>
        <v>0</v>
      </c>
      <c r="M22" s="4">
        <f t="shared" si="4"/>
        <v>0</v>
      </c>
      <c r="N22" s="4">
        <f t="shared" si="5"/>
        <v>0</v>
      </c>
      <c r="O22" s="4">
        <f t="shared" si="6"/>
        <v>0</v>
      </c>
      <c r="P22" s="4">
        <f t="shared" si="7"/>
        <v>0</v>
      </c>
      <c r="Q22" s="4">
        <f t="shared" si="8"/>
        <v>0</v>
      </c>
      <c r="R22" s="4">
        <f t="shared" si="12"/>
        <v>0</v>
      </c>
      <c r="S22" s="4">
        <f t="shared" si="11"/>
        <v>0</v>
      </c>
      <c r="T22" s="15"/>
      <c r="U22" s="18" t="s">
        <v>64</v>
      </c>
      <c r="V22" s="18">
        <v>1</v>
      </c>
      <c r="W22" s="18">
        <v>0</v>
      </c>
      <c r="X22" s="18"/>
      <c r="Y22" s="15"/>
    </row>
    <row r="23" spans="1:25" ht="16.5" thickTop="1" thickBot="1" x14ac:dyDescent="0.3">
      <c r="A23" s="16" t="s">
        <v>8</v>
      </c>
      <c r="B23" s="14">
        <v>100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3</v>
      </c>
      <c r="K23" s="4">
        <f t="shared" si="2"/>
        <v>0</v>
      </c>
      <c r="L23" s="4">
        <f t="shared" si="3"/>
        <v>0</v>
      </c>
      <c r="M23" s="4">
        <f t="shared" si="4"/>
        <v>0</v>
      </c>
      <c r="N23" s="4">
        <f t="shared" si="5"/>
        <v>0</v>
      </c>
      <c r="O23" s="4">
        <f t="shared" si="6"/>
        <v>0</v>
      </c>
      <c r="P23" s="4">
        <f t="shared" si="7"/>
        <v>0</v>
      </c>
      <c r="Q23" s="4">
        <f t="shared" si="8"/>
        <v>0</v>
      </c>
      <c r="R23" s="4">
        <f t="shared" si="12"/>
        <v>0</v>
      </c>
      <c r="S23" s="4">
        <f t="shared" si="11"/>
        <v>0</v>
      </c>
      <c r="T23" s="15"/>
      <c r="U23" s="18" t="s">
        <v>68</v>
      </c>
      <c r="V23" s="18">
        <v>1</v>
      </c>
      <c r="W23" s="18">
        <v>0</v>
      </c>
      <c r="X23" s="18">
        <v>6</v>
      </c>
      <c r="Y23" s="15"/>
    </row>
    <row r="24" spans="1:25" ht="16.5" thickTop="1" thickBot="1" x14ac:dyDescent="0.3">
      <c r="A24" s="16" t="s">
        <v>28</v>
      </c>
      <c r="B24" s="14">
        <v>100</v>
      </c>
      <c r="C24" s="3">
        <v>0.27</v>
      </c>
      <c r="D24" s="3">
        <v>6.6000000000000003E-2</v>
      </c>
      <c r="E24" s="3">
        <v>17</v>
      </c>
      <c r="F24" s="3">
        <v>14.8</v>
      </c>
      <c r="G24" s="3">
        <v>0.51</v>
      </c>
      <c r="H24" s="3">
        <v>1.8</v>
      </c>
      <c r="I24" s="3">
        <v>0</v>
      </c>
      <c r="J24" s="60"/>
      <c r="K24" s="4">
        <f t="shared" si="2"/>
        <v>0</v>
      </c>
      <c r="L24" s="4">
        <f t="shared" si="3"/>
        <v>0</v>
      </c>
      <c r="M24" s="4">
        <f t="shared" si="4"/>
        <v>0</v>
      </c>
      <c r="N24" s="4">
        <f t="shared" si="5"/>
        <v>0</v>
      </c>
      <c r="O24" s="4">
        <f t="shared" si="6"/>
        <v>0</v>
      </c>
      <c r="P24" s="4">
        <f t="shared" si="7"/>
        <v>0</v>
      </c>
      <c r="Q24" s="4">
        <f t="shared" si="8"/>
        <v>0</v>
      </c>
      <c r="R24" s="4">
        <f t="shared" si="12"/>
        <v>0</v>
      </c>
      <c r="S24" s="4">
        <f t="shared" si="11"/>
        <v>0</v>
      </c>
      <c r="T24" s="15"/>
      <c r="U24" s="18" t="s">
        <v>66</v>
      </c>
      <c r="V24" s="18">
        <v>4.1840000000000002</v>
      </c>
      <c r="W24" s="18" t="s">
        <v>57</v>
      </c>
      <c r="X24" s="18"/>
      <c r="Y24" s="15"/>
    </row>
    <row r="25" spans="1:25" ht="16.5" thickTop="1" thickBot="1" x14ac:dyDescent="0.3">
      <c r="A25" s="16" t="s">
        <v>29</v>
      </c>
      <c r="B25" s="14">
        <v>100</v>
      </c>
      <c r="C25" s="3">
        <v>0.65</v>
      </c>
      <c r="D25" s="3">
        <v>1.9E-2</v>
      </c>
      <c r="E25" s="3">
        <v>11.94</v>
      </c>
      <c r="F25" s="3">
        <v>4.42</v>
      </c>
      <c r="G25" s="3">
        <v>1.2</v>
      </c>
      <c r="H25" s="3">
        <v>6.5</v>
      </c>
      <c r="I25" s="3">
        <v>0</v>
      </c>
      <c r="J25" s="60"/>
      <c r="K25" s="4">
        <f t="shared" si="2"/>
        <v>0</v>
      </c>
      <c r="L25" s="4">
        <f t="shared" si="3"/>
        <v>0</v>
      </c>
      <c r="M25" s="4">
        <f t="shared" si="4"/>
        <v>0</v>
      </c>
      <c r="N25" s="4">
        <f t="shared" si="5"/>
        <v>0</v>
      </c>
      <c r="O25" s="4">
        <f t="shared" si="6"/>
        <v>0</v>
      </c>
      <c r="P25" s="4">
        <f t="shared" si="7"/>
        <v>0</v>
      </c>
      <c r="Q25" s="4">
        <f t="shared" si="8"/>
        <v>0</v>
      </c>
      <c r="R25" s="4">
        <f t="shared" si="12"/>
        <v>0</v>
      </c>
      <c r="S25" s="4">
        <f t="shared" si="11"/>
        <v>0</v>
      </c>
      <c r="T25" s="15"/>
      <c r="U25" s="18" t="s">
        <v>70</v>
      </c>
      <c r="V25" s="18">
        <v>2000</v>
      </c>
      <c r="W25" s="18" t="s">
        <v>71</v>
      </c>
      <c r="X25" s="18"/>
      <c r="Y25" s="15"/>
    </row>
    <row r="26" spans="1:25" ht="16.5" thickTop="1" thickBot="1" x14ac:dyDescent="0.3">
      <c r="A26" s="16" t="s">
        <v>30</v>
      </c>
      <c r="B26" s="14">
        <v>100</v>
      </c>
      <c r="C26" s="3">
        <v>0.3</v>
      </c>
      <c r="D26" s="3">
        <v>1.4999999999999999E-2</v>
      </c>
      <c r="E26" s="3">
        <v>7.68</v>
      </c>
      <c r="F26" s="3">
        <v>4.66</v>
      </c>
      <c r="G26" s="3">
        <v>0.67</v>
      </c>
      <c r="H26" s="3">
        <v>2</v>
      </c>
      <c r="I26" s="3">
        <v>0</v>
      </c>
      <c r="J26" s="60"/>
      <c r="K26" s="4">
        <f t="shared" si="2"/>
        <v>0</v>
      </c>
      <c r="L26" s="4">
        <f t="shared" si="3"/>
        <v>0</v>
      </c>
      <c r="M26" s="4">
        <f t="shared" si="4"/>
        <v>0</v>
      </c>
      <c r="N26" s="4">
        <f t="shared" si="5"/>
        <v>0</v>
      </c>
      <c r="O26" s="4">
        <f t="shared" si="6"/>
        <v>0</v>
      </c>
      <c r="P26" s="4">
        <f t="shared" si="7"/>
        <v>0</v>
      </c>
      <c r="Q26" s="4">
        <f t="shared" si="8"/>
        <v>0</v>
      </c>
      <c r="R26" s="4">
        <f t="shared" si="12"/>
        <v>0</v>
      </c>
      <c r="S26" s="4">
        <f t="shared" si="11"/>
        <v>0</v>
      </c>
      <c r="T26" s="15"/>
      <c r="U26" s="19"/>
      <c r="V26" s="20">
        <v>8400</v>
      </c>
      <c r="W26" s="21" t="s">
        <v>57</v>
      </c>
      <c r="X26" s="19"/>
      <c r="Y26" s="15"/>
    </row>
    <row r="27" spans="1:25" ht="16.5" thickTop="1" thickBot="1" x14ac:dyDescent="0.3">
      <c r="A27" s="16" t="s">
        <v>31</v>
      </c>
      <c r="B27" s="14">
        <v>100</v>
      </c>
      <c r="C27" s="3">
        <v>0.5</v>
      </c>
      <c r="D27" s="3">
        <v>0</v>
      </c>
      <c r="E27" s="3">
        <v>2</v>
      </c>
      <c r="F27" s="3">
        <v>0</v>
      </c>
      <c r="G27" s="3">
        <v>0.5</v>
      </c>
      <c r="H27" s="3">
        <v>0</v>
      </c>
      <c r="I27" s="3">
        <v>0</v>
      </c>
      <c r="J27" s="60"/>
      <c r="K27" s="4">
        <f t="shared" si="2"/>
        <v>0</v>
      </c>
      <c r="L27" s="4">
        <f t="shared" si="3"/>
        <v>0</v>
      </c>
      <c r="M27" s="4">
        <f t="shared" si="4"/>
        <v>0</v>
      </c>
      <c r="N27" s="4">
        <f t="shared" si="5"/>
        <v>0</v>
      </c>
      <c r="O27" s="4">
        <f t="shared" si="6"/>
        <v>0</v>
      </c>
      <c r="P27" s="4">
        <f t="shared" si="7"/>
        <v>0</v>
      </c>
      <c r="Q27" s="4">
        <f t="shared" si="8"/>
        <v>0</v>
      </c>
      <c r="R27" s="4">
        <f t="shared" si="12"/>
        <v>0</v>
      </c>
      <c r="S27" s="4">
        <f t="shared" si="11"/>
        <v>0</v>
      </c>
      <c r="T27" s="15"/>
      <c r="U27" s="15"/>
      <c r="V27" s="15"/>
      <c r="W27" s="15"/>
      <c r="X27" s="15"/>
      <c r="Y27" s="15"/>
    </row>
    <row r="28" spans="1:25" ht="16.5" thickTop="1" thickBot="1" x14ac:dyDescent="0.3">
      <c r="A28" s="16" t="s">
        <v>32</v>
      </c>
      <c r="B28" s="14">
        <v>100</v>
      </c>
      <c r="C28" s="3">
        <v>0</v>
      </c>
      <c r="D28" s="3">
        <v>0</v>
      </c>
      <c r="E28" s="3">
        <v>8.6300000000000008</v>
      </c>
      <c r="F28" s="3">
        <v>2.4</v>
      </c>
      <c r="G28" s="3">
        <v>0.38</v>
      </c>
      <c r="H28" s="3">
        <v>0.4</v>
      </c>
      <c r="I28" s="3">
        <v>0</v>
      </c>
      <c r="J28" s="60"/>
      <c r="K28" s="4">
        <f t="shared" si="2"/>
        <v>0</v>
      </c>
      <c r="L28" s="4">
        <f t="shared" si="3"/>
        <v>0</v>
      </c>
      <c r="M28" s="4">
        <f t="shared" si="4"/>
        <v>0</v>
      </c>
      <c r="N28" s="4">
        <f t="shared" si="5"/>
        <v>0</v>
      </c>
      <c r="O28" s="4">
        <f t="shared" si="6"/>
        <v>0</v>
      </c>
      <c r="P28" s="4">
        <f t="shared" si="7"/>
        <v>0</v>
      </c>
      <c r="Q28" s="4">
        <f t="shared" si="8"/>
        <v>0</v>
      </c>
      <c r="R28" s="4">
        <f t="shared" si="12"/>
        <v>0</v>
      </c>
      <c r="S28" s="4">
        <f t="shared" si="11"/>
        <v>0</v>
      </c>
      <c r="T28" s="15"/>
      <c r="U28" s="15"/>
      <c r="V28" s="15"/>
      <c r="W28" s="15"/>
      <c r="X28" s="15"/>
      <c r="Y28" s="15"/>
    </row>
    <row r="29" spans="1:25" ht="16.5" thickTop="1" thickBot="1" x14ac:dyDescent="0.3">
      <c r="A29" s="16" t="s">
        <v>91</v>
      </c>
      <c r="B29" s="14">
        <v>100</v>
      </c>
      <c r="C29" s="3">
        <v>11</v>
      </c>
      <c r="D29" s="3">
        <v>7</v>
      </c>
      <c r="E29" s="3">
        <v>15</v>
      </c>
      <c r="F29" s="3">
        <v>2.7</v>
      </c>
      <c r="G29" s="3">
        <v>23.5</v>
      </c>
      <c r="H29" s="3">
        <v>2</v>
      </c>
      <c r="I29" s="3">
        <v>0.1</v>
      </c>
      <c r="J29" s="60"/>
      <c r="K29" s="4">
        <f t="shared" si="2"/>
        <v>0</v>
      </c>
      <c r="L29" s="4">
        <f t="shared" si="3"/>
        <v>0</v>
      </c>
      <c r="M29" s="4">
        <f t="shared" si="4"/>
        <v>0</v>
      </c>
      <c r="N29" s="4">
        <f t="shared" si="5"/>
        <v>0</v>
      </c>
      <c r="O29" s="4">
        <f t="shared" si="6"/>
        <v>0</v>
      </c>
      <c r="P29" s="4">
        <f t="shared" si="7"/>
        <v>0</v>
      </c>
      <c r="Q29" s="4">
        <f t="shared" si="8"/>
        <v>0</v>
      </c>
      <c r="R29" s="4">
        <f t="shared" si="12"/>
        <v>0</v>
      </c>
      <c r="S29" s="4">
        <f t="shared" si="11"/>
        <v>0</v>
      </c>
      <c r="T29" s="15"/>
      <c r="U29" s="15"/>
      <c r="V29" s="15"/>
      <c r="W29" s="15"/>
      <c r="X29" s="15"/>
      <c r="Y29" s="15"/>
    </row>
    <row r="30" spans="1:25" ht="16.5" thickTop="1" thickBot="1" x14ac:dyDescent="0.3">
      <c r="A30" s="16" t="s">
        <v>34</v>
      </c>
      <c r="B30" s="14">
        <v>100</v>
      </c>
      <c r="C30" s="3">
        <v>60.75</v>
      </c>
      <c r="D30" s="3">
        <v>4.4640000000000004</v>
      </c>
      <c r="E30" s="3">
        <v>16.7</v>
      </c>
      <c r="F30" s="3">
        <v>4.34</v>
      </c>
      <c r="G30" s="3">
        <v>14.95</v>
      </c>
      <c r="H30" s="3">
        <v>9.6999999999999993</v>
      </c>
      <c r="I30" s="3">
        <v>0</v>
      </c>
      <c r="J30" s="60"/>
      <c r="K30" s="4">
        <f t="shared" si="2"/>
        <v>0</v>
      </c>
      <c r="L30" s="4">
        <f t="shared" si="3"/>
        <v>0</v>
      </c>
      <c r="M30" s="4">
        <f t="shared" si="4"/>
        <v>0</v>
      </c>
      <c r="N30" s="4">
        <f t="shared" si="5"/>
        <v>0</v>
      </c>
      <c r="O30" s="4">
        <f t="shared" si="6"/>
        <v>0</v>
      </c>
      <c r="P30" s="4">
        <f t="shared" si="7"/>
        <v>0</v>
      </c>
      <c r="Q30" s="4">
        <f t="shared" si="8"/>
        <v>0</v>
      </c>
      <c r="R30" s="4">
        <f t="shared" si="12"/>
        <v>0</v>
      </c>
      <c r="S30" s="4">
        <f t="shared" si="11"/>
        <v>0</v>
      </c>
      <c r="T30" s="15"/>
      <c r="U30" s="15"/>
      <c r="V30" s="15"/>
      <c r="W30" s="15"/>
      <c r="X30" s="15"/>
      <c r="Y30" s="15"/>
    </row>
    <row r="31" spans="1:25" ht="16.5" thickTop="1" thickBot="1" x14ac:dyDescent="0.3">
      <c r="A31" s="16" t="s">
        <v>35</v>
      </c>
      <c r="B31" s="14">
        <v>100</v>
      </c>
      <c r="C31" s="3">
        <v>100</v>
      </c>
      <c r="D31" s="3">
        <v>10.3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/>
      <c r="K31" s="4">
        <f t="shared" si="2"/>
        <v>0</v>
      </c>
      <c r="L31" s="4">
        <f t="shared" si="3"/>
        <v>0</v>
      </c>
      <c r="M31" s="4">
        <f t="shared" si="4"/>
        <v>0</v>
      </c>
      <c r="N31" s="4">
        <f t="shared" si="5"/>
        <v>0</v>
      </c>
      <c r="O31" s="4">
        <f t="shared" si="6"/>
        <v>0</v>
      </c>
      <c r="P31" s="4">
        <f t="shared" si="7"/>
        <v>0</v>
      </c>
      <c r="Q31" s="4">
        <f t="shared" si="8"/>
        <v>0</v>
      </c>
      <c r="R31" s="4">
        <f t="shared" si="12"/>
        <v>0</v>
      </c>
      <c r="S31" s="4">
        <f t="shared" si="11"/>
        <v>0</v>
      </c>
      <c r="T31" s="15"/>
      <c r="U31" s="15"/>
      <c r="V31" s="15"/>
      <c r="W31" s="15"/>
      <c r="X31" s="15"/>
      <c r="Y31" s="15"/>
    </row>
    <row r="32" spans="1:25" ht="15" customHeight="1" thickTop="1" thickBot="1" x14ac:dyDescent="0.3">
      <c r="A32" s="16" t="s">
        <v>36</v>
      </c>
      <c r="B32" s="14">
        <v>100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0"/>
      <c r="K32" s="4">
        <f t="shared" si="2"/>
        <v>0</v>
      </c>
      <c r="L32" s="4">
        <f t="shared" si="3"/>
        <v>0</v>
      </c>
      <c r="M32" s="4">
        <f t="shared" si="4"/>
        <v>0</v>
      </c>
      <c r="N32" s="4">
        <f t="shared" si="5"/>
        <v>0</v>
      </c>
      <c r="O32" s="4">
        <f t="shared" si="6"/>
        <v>0</v>
      </c>
      <c r="P32" s="4">
        <f t="shared" si="7"/>
        <v>0</v>
      </c>
      <c r="Q32" s="4">
        <f t="shared" si="8"/>
        <v>0</v>
      </c>
      <c r="R32" s="4">
        <f t="shared" si="12"/>
        <v>0</v>
      </c>
      <c r="S32" s="4">
        <f t="shared" si="11"/>
        <v>0</v>
      </c>
      <c r="T32" s="15"/>
      <c r="U32" s="15"/>
      <c r="V32" s="15"/>
      <c r="W32" s="15"/>
      <c r="X32" s="15"/>
      <c r="Y32" s="15"/>
    </row>
    <row r="33" spans="1:25" ht="16.5" thickTop="1" thickBot="1" x14ac:dyDescent="0.3">
      <c r="A33" s="16" t="s">
        <v>37</v>
      </c>
      <c r="B33" s="14">
        <v>100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60"/>
      <c r="K33" s="4">
        <f t="shared" si="2"/>
        <v>0</v>
      </c>
      <c r="L33" s="4">
        <f t="shared" si="3"/>
        <v>0</v>
      </c>
      <c r="M33" s="4">
        <f t="shared" si="4"/>
        <v>0</v>
      </c>
      <c r="N33" s="4">
        <f t="shared" si="5"/>
        <v>0</v>
      </c>
      <c r="O33" s="4">
        <f t="shared" si="6"/>
        <v>0</v>
      </c>
      <c r="P33" s="4">
        <f t="shared" si="7"/>
        <v>0</v>
      </c>
      <c r="Q33" s="4">
        <f t="shared" si="8"/>
        <v>0</v>
      </c>
      <c r="R33" s="4">
        <f t="shared" si="12"/>
        <v>0</v>
      </c>
      <c r="S33" s="4">
        <f t="shared" si="11"/>
        <v>0</v>
      </c>
      <c r="T33" s="15"/>
      <c r="U33" s="15"/>
      <c r="V33" s="15"/>
      <c r="W33" s="15"/>
      <c r="X33" s="15"/>
      <c r="Y33" s="15"/>
    </row>
    <row r="34" spans="1:25" ht="15" customHeight="1" thickTop="1" thickBot="1" x14ac:dyDescent="0.3">
      <c r="A34" s="16" t="s">
        <v>38</v>
      </c>
      <c r="B34" s="14">
        <v>100</v>
      </c>
      <c r="C34" s="3">
        <v>49.66</v>
      </c>
      <c r="D34" s="3">
        <v>6.8929999999999998</v>
      </c>
      <c r="E34" s="3">
        <v>21.51</v>
      </c>
      <c r="F34" s="3">
        <v>4.18</v>
      </c>
      <c r="G34" s="3">
        <v>23.68</v>
      </c>
      <c r="H34" s="3">
        <v>8</v>
      </c>
      <c r="I34" s="3">
        <v>2.0299999999999998</v>
      </c>
      <c r="J34" s="60"/>
      <c r="K34" s="4">
        <f t="shared" si="2"/>
        <v>0</v>
      </c>
      <c r="L34" s="4">
        <f t="shared" si="3"/>
        <v>0</v>
      </c>
      <c r="M34" s="4">
        <f t="shared" si="4"/>
        <v>0</v>
      </c>
      <c r="N34" s="4">
        <f t="shared" si="5"/>
        <v>0</v>
      </c>
      <c r="O34" s="4">
        <f t="shared" si="6"/>
        <v>0</v>
      </c>
      <c r="P34" s="4">
        <f t="shared" si="7"/>
        <v>0</v>
      </c>
      <c r="Q34" s="4">
        <f t="shared" si="8"/>
        <v>0</v>
      </c>
      <c r="R34" s="4">
        <f t="shared" si="12"/>
        <v>0</v>
      </c>
      <c r="S34" s="4">
        <f t="shared" si="11"/>
        <v>0</v>
      </c>
      <c r="T34" s="15"/>
      <c r="U34" s="15"/>
      <c r="V34" s="15"/>
      <c r="W34" s="15"/>
      <c r="X34" s="15"/>
      <c r="Y34" s="15"/>
    </row>
    <row r="35" spans="1:25" ht="16.5" thickTop="1" thickBot="1" x14ac:dyDescent="0.3">
      <c r="A35" s="16" t="s">
        <v>39</v>
      </c>
      <c r="B35" s="14">
        <v>100</v>
      </c>
      <c r="C35" s="3">
        <v>49.66</v>
      </c>
      <c r="D35" s="3">
        <v>6.8929999999999998</v>
      </c>
      <c r="E35" s="3">
        <v>21.51</v>
      </c>
      <c r="F35" s="3">
        <v>4.18</v>
      </c>
      <c r="G35" s="3">
        <v>23.68</v>
      </c>
      <c r="H35" s="3">
        <v>8</v>
      </c>
      <c r="I35" s="3">
        <v>0.02</v>
      </c>
      <c r="J35" s="60"/>
      <c r="K35" s="4">
        <f t="shared" si="2"/>
        <v>0</v>
      </c>
      <c r="L35" s="4">
        <f t="shared" si="3"/>
        <v>0</v>
      </c>
      <c r="M35" s="4">
        <f t="shared" si="4"/>
        <v>0</v>
      </c>
      <c r="N35" s="4">
        <f t="shared" si="5"/>
        <v>0</v>
      </c>
      <c r="O35" s="4">
        <f t="shared" si="6"/>
        <v>0</v>
      </c>
      <c r="P35" s="4">
        <f t="shared" si="7"/>
        <v>0</v>
      </c>
      <c r="Q35" s="4">
        <f t="shared" si="8"/>
        <v>0</v>
      </c>
      <c r="R35" s="4">
        <f t="shared" si="12"/>
        <v>0</v>
      </c>
      <c r="S35" s="4">
        <f t="shared" si="11"/>
        <v>0</v>
      </c>
      <c r="T35" s="15"/>
      <c r="U35" s="15"/>
      <c r="V35" s="15"/>
      <c r="W35" s="15"/>
      <c r="X35" s="15"/>
      <c r="Y35" s="15"/>
    </row>
    <row r="36" spans="1:25" ht="16.5" thickTop="1" thickBot="1" x14ac:dyDescent="0.3">
      <c r="A36" s="16" t="s">
        <v>40</v>
      </c>
      <c r="B36" s="14">
        <v>100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0"/>
      <c r="K36" s="4">
        <f t="shared" si="2"/>
        <v>0</v>
      </c>
      <c r="L36" s="4">
        <f t="shared" si="3"/>
        <v>0</v>
      </c>
      <c r="M36" s="4">
        <f t="shared" si="4"/>
        <v>0</v>
      </c>
      <c r="N36" s="4">
        <f t="shared" si="5"/>
        <v>0</v>
      </c>
      <c r="O36" s="4">
        <f t="shared" si="6"/>
        <v>0</v>
      </c>
      <c r="P36" s="4">
        <f t="shared" si="7"/>
        <v>0</v>
      </c>
      <c r="Q36" s="4">
        <f t="shared" si="8"/>
        <v>0</v>
      </c>
      <c r="R36" s="4">
        <f t="shared" si="12"/>
        <v>0</v>
      </c>
      <c r="S36" s="4">
        <f t="shared" si="11"/>
        <v>0</v>
      </c>
      <c r="T36" s="15"/>
      <c r="U36" s="15"/>
      <c r="V36" s="15"/>
      <c r="W36" s="15"/>
      <c r="X36" s="15"/>
      <c r="Y36" s="15"/>
    </row>
    <row r="37" spans="1:25" ht="16.5" thickTop="1" thickBot="1" x14ac:dyDescent="0.3">
      <c r="A37" s="16" t="s">
        <v>94</v>
      </c>
      <c r="B37" s="14">
        <v>100</v>
      </c>
      <c r="C37" s="3">
        <v>7</v>
      </c>
      <c r="D37" s="3">
        <v>1</v>
      </c>
      <c r="E37" s="3">
        <v>75</v>
      </c>
      <c r="F37" s="3">
        <v>2</v>
      </c>
      <c r="G37" s="3">
        <v>6</v>
      </c>
      <c r="H37" s="3">
        <v>3</v>
      </c>
      <c r="I37" s="3">
        <v>0.5</v>
      </c>
      <c r="J37" s="60"/>
      <c r="K37" s="4">
        <f t="shared" si="2"/>
        <v>0</v>
      </c>
      <c r="L37" s="4">
        <f t="shared" si="3"/>
        <v>0</v>
      </c>
      <c r="M37" s="4">
        <f t="shared" si="4"/>
        <v>0</v>
      </c>
      <c r="N37" s="4">
        <f t="shared" si="5"/>
        <v>0</v>
      </c>
      <c r="O37" s="4">
        <f t="shared" si="6"/>
        <v>0</v>
      </c>
      <c r="P37" s="4">
        <f t="shared" si="7"/>
        <v>0</v>
      </c>
      <c r="Q37" s="4">
        <f t="shared" si="8"/>
        <v>0</v>
      </c>
      <c r="R37" s="4">
        <f t="shared" si="12"/>
        <v>0</v>
      </c>
      <c r="S37" s="4">
        <f t="shared" si="11"/>
        <v>0</v>
      </c>
      <c r="T37" s="15"/>
      <c r="U37" s="15"/>
      <c r="V37" s="15"/>
      <c r="W37" s="15"/>
      <c r="X37" s="15"/>
      <c r="Y37" s="15"/>
    </row>
    <row r="38" spans="1:25" ht="16.5" thickTop="1" thickBot="1" x14ac:dyDescent="0.3">
      <c r="A38" s="16" t="s">
        <v>90</v>
      </c>
      <c r="B38" s="14">
        <v>100</v>
      </c>
      <c r="C38" s="3">
        <v>10.54</v>
      </c>
      <c r="D38" s="3">
        <v>7.29</v>
      </c>
      <c r="E38" s="3">
        <v>56.21</v>
      </c>
      <c r="F38" s="3">
        <v>49.6</v>
      </c>
      <c r="G38" s="3">
        <v>7.43</v>
      </c>
      <c r="H38" s="3">
        <v>0</v>
      </c>
      <c r="I38" s="3">
        <v>1.2</v>
      </c>
      <c r="J38" s="60"/>
      <c r="K38" s="4">
        <f t="shared" si="2"/>
        <v>0</v>
      </c>
      <c r="L38" s="4">
        <f t="shared" si="3"/>
        <v>0</v>
      </c>
      <c r="M38" s="4">
        <f t="shared" si="4"/>
        <v>0</v>
      </c>
      <c r="N38" s="4">
        <f t="shared" si="5"/>
        <v>0</v>
      </c>
      <c r="O38" s="4">
        <f t="shared" si="6"/>
        <v>0</v>
      </c>
      <c r="P38" s="4">
        <f t="shared" si="7"/>
        <v>0</v>
      </c>
      <c r="Q38" s="4">
        <f t="shared" si="8"/>
        <v>0</v>
      </c>
      <c r="R38" s="4">
        <f t="shared" si="12"/>
        <v>0</v>
      </c>
      <c r="S38" s="4">
        <f t="shared" si="11"/>
        <v>0</v>
      </c>
      <c r="T38" s="15"/>
      <c r="U38" s="15"/>
      <c r="V38" s="15"/>
      <c r="W38" s="15"/>
      <c r="X38" s="15"/>
      <c r="Y38" s="15"/>
    </row>
    <row r="39" spans="1:25" ht="16.5" thickTop="1" thickBot="1" x14ac:dyDescent="0.3">
      <c r="A39" s="16" t="s">
        <v>93</v>
      </c>
      <c r="B39" s="14">
        <v>100</v>
      </c>
      <c r="C39" s="3">
        <v>23</v>
      </c>
      <c r="D39" s="3">
        <v>14.2</v>
      </c>
      <c r="E39" s="3">
        <v>10.8</v>
      </c>
      <c r="F39" s="3">
        <v>0.9</v>
      </c>
      <c r="G39" s="3">
        <v>18.899999999999999</v>
      </c>
      <c r="H39" s="3">
        <v>0</v>
      </c>
      <c r="I39" s="3">
        <v>0.05</v>
      </c>
      <c r="J39" s="60"/>
      <c r="K39" s="4">
        <f t="shared" si="2"/>
        <v>0</v>
      </c>
      <c r="L39" s="4">
        <f t="shared" si="3"/>
        <v>0</v>
      </c>
      <c r="M39" s="4">
        <f t="shared" si="4"/>
        <v>0</v>
      </c>
      <c r="N39" s="4">
        <f t="shared" si="5"/>
        <v>0</v>
      </c>
      <c r="O39" s="4">
        <f t="shared" si="6"/>
        <v>0</v>
      </c>
      <c r="P39" s="4">
        <f t="shared" si="7"/>
        <v>0</v>
      </c>
      <c r="Q39" s="4">
        <f t="shared" si="8"/>
        <v>0</v>
      </c>
      <c r="R39" s="4">
        <f t="shared" si="12"/>
        <v>0</v>
      </c>
      <c r="S39" s="4">
        <f t="shared" si="11"/>
        <v>0</v>
      </c>
      <c r="T39" s="15"/>
      <c r="U39" s="15"/>
      <c r="V39" s="15"/>
      <c r="W39" s="15"/>
      <c r="X39" s="15"/>
      <c r="Y39" s="15"/>
    </row>
    <row r="40" spans="1:25" ht="16.5" thickTop="1" thickBot="1" x14ac:dyDescent="0.3">
      <c r="A40" s="16" t="s">
        <v>44</v>
      </c>
      <c r="B40" s="14">
        <v>100</v>
      </c>
      <c r="C40" s="3"/>
      <c r="D40" s="3"/>
      <c r="E40" s="3"/>
      <c r="F40" s="3"/>
      <c r="G40" s="3"/>
      <c r="H40" s="3"/>
      <c r="I40" s="3"/>
      <c r="J40" s="60"/>
      <c r="K40" s="4">
        <f t="shared" si="2"/>
        <v>0</v>
      </c>
      <c r="L40" s="4">
        <f t="shared" si="3"/>
        <v>0</v>
      </c>
      <c r="M40" s="4">
        <f t="shared" si="4"/>
        <v>0</v>
      </c>
      <c r="N40" s="4">
        <f t="shared" si="5"/>
        <v>0</v>
      </c>
      <c r="O40" s="4">
        <f t="shared" si="6"/>
        <v>0</v>
      </c>
      <c r="P40" s="4">
        <f t="shared" si="7"/>
        <v>0</v>
      </c>
      <c r="Q40" s="4">
        <f t="shared" si="8"/>
        <v>0</v>
      </c>
      <c r="R40" s="4">
        <f t="shared" si="12"/>
        <v>0</v>
      </c>
      <c r="S40" s="4">
        <f t="shared" si="11"/>
        <v>0</v>
      </c>
      <c r="T40" s="15"/>
      <c r="U40" s="15"/>
      <c r="V40" s="15"/>
      <c r="W40" s="15"/>
      <c r="X40" s="15"/>
      <c r="Y40" s="15"/>
    </row>
    <row r="41" spans="1:25" ht="16.5" thickTop="1" thickBot="1" x14ac:dyDescent="0.3">
      <c r="A41" s="16" t="s">
        <v>45</v>
      </c>
      <c r="B41" s="14">
        <v>100</v>
      </c>
      <c r="C41" s="3"/>
      <c r="D41" s="3"/>
      <c r="E41" s="3"/>
      <c r="F41" s="3"/>
      <c r="G41" s="3"/>
      <c r="H41" s="3"/>
      <c r="I41" s="3"/>
      <c r="J41" s="60"/>
      <c r="K41" s="4">
        <f t="shared" si="2"/>
        <v>0</v>
      </c>
      <c r="L41" s="4">
        <f t="shared" si="3"/>
        <v>0</v>
      </c>
      <c r="M41" s="4">
        <f t="shared" si="4"/>
        <v>0</v>
      </c>
      <c r="N41" s="4">
        <f t="shared" si="5"/>
        <v>0</v>
      </c>
      <c r="O41" s="4">
        <f t="shared" si="6"/>
        <v>0</v>
      </c>
      <c r="P41" s="4">
        <f t="shared" si="7"/>
        <v>0</v>
      </c>
      <c r="Q41" s="4">
        <f t="shared" si="8"/>
        <v>0</v>
      </c>
      <c r="R41" s="4">
        <f t="shared" si="12"/>
        <v>0</v>
      </c>
      <c r="S41" s="4">
        <f t="shared" si="11"/>
        <v>0</v>
      </c>
      <c r="T41" s="15"/>
      <c r="U41" s="15"/>
      <c r="V41" s="15"/>
      <c r="W41" s="15"/>
      <c r="X41" s="15"/>
      <c r="Y41" s="15"/>
    </row>
    <row r="42" spans="1:25" ht="16.5" thickTop="1" thickBot="1" x14ac:dyDescent="0.3">
      <c r="A42" s="16" t="s">
        <v>46</v>
      </c>
      <c r="B42" s="14">
        <v>100</v>
      </c>
      <c r="C42" s="3">
        <v>93.7</v>
      </c>
      <c r="D42" s="3">
        <v>6.5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60"/>
      <c r="K42" s="4">
        <f t="shared" si="2"/>
        <v>0</v>
      </c>
      <c r="L42" s="4">
        <f t="shared" si="3"/>
        <v>0</v>
      </c>
      <c r="M42" s="4">
        <f t="shared" si="4"/>
        <v>0</v>
      </c>
      <c r="N42" s="4">
        <f t="shared" si="5"/>
        <v>0</v>
      </c>
      <c r="O42" s="4">
        <f t="shared" si="6"/>
        <v>0</v>
      </c>
      <c r="P42" s="4">
        <f t="shared" si="7"/>
        <v>0</v>
      </c>
      <c r="Q42" s="4">
        <f t="shared" si="8"/>
        <v>0</v>
      </c>
      <c r="R42" s="4">
        <f t="shared" si="12"/>
        <v>0</v>
      </c>
      <c r="S42" s="4">
        <f t="shared" si="11"/>
        <v>0</v>
      </c>
      <c r="T42" s="15"/>
      <c r="U42" s="15"/>
      <c r="V42" s="15"/>
      <c r="W42" s="15"/>
      <c r="X42" s="15"/>
      <c r="Y42" s="15"/>
    </row>
    <row r="43" spans="1:25" ht="16.5" thickTop="1" thickBot="1" x14ac:dyDescent="0.3">
      <c r="A43" s="16" t="s">
        <v>47</v>
      </c>
      <c r="B43" s="14">
        <v>100</v>
      </c>
      <c r="C43" s="3"/>
      <c r="D43" s="3"/>
      <c r="E43" s="3"/>
      <c r="F43" s="3"/>
      <c r="G43" s="3"/>
      <c r="H43" s="3"/>
      <c r="I43" s="3"/>
      <c r="J43" s="60"/>
      <c r="K43" s="4">
        <f t="shared" si="2"/>
        <v>0</v>
      </c>
      <c r="L43" s="4">
        <f t="shared" si="3"/>
        <v>0</v>
      </c>
      <c r="M43" s="4">
        <f t="shared" si="4"/>
        <v>0</v>
      </c>
      <c r="N43" s="4">
        <f t="shared" si="5"/>
        <v>0</v>
      </c>
      <c r="O43" s="4">
        <f t="shared" si="6"/>
        <v>0</v>
      </c>
      <c r="P43" s="4">
        <f t="shared" si="7"/>
        <v>0</v>
      </c>
      <c r="Q43" s="4">
        <f t="shared" si="8"/>
        <v>0</v>
      </c>
      <c r="R43" s="4">
        <f t="shared" si="12"/>
        <v>0</v>
      </c>
      <c r="S43" s="4">
        <f t="shared" si="11"/>
        <v>0</v>
      </c>
      <c r="T43" s="15"/>
      <c r="U43" s="15"/>
      <c r="V43" s="15"/>
      <c r="W43" s="15"/>
      <c r="X43" s="15"/>
      <c r="Y43" s="15"/>
    </row>
    <row r="44" spans="1:25" ht="16.5" thickTop="1" thickBot="1" x14ac:dyDescent="0.3">
      <c r="A44" s="16" t="s">
        <v>48</v>
      </c>
      <c r="B44" s="14">
        <v>100</v>
      </c>
      <c r="C44" s="3">
        <v>7.5</v>
      </c>
      <c r="D44" s="3">
        <v>4.5</v>
      </c>
      <c r="E44" s="3">
        <v>9.4</v>
      </c>
      <c r="F44" s="3">
        <v>9.4</v>
      </c>
      <c r="G44" s="3">
        <v>6.5</v>
      </c>
      <c r="H44" s="3">
        <v>0</v>
      </c>
      <c r="I44" s="3">
        <v>0.3</v>
      </c>
      <c r="J44" s="60"/>
      <c r="K44" s="4">
        <f t="shared" si="2"/>
        <v>0</v>
      </c>
      <c r="L44" s="4">
        <f t="shared" si="3"/>
        <v>0</v>
      </c>
      <c r="M44" s="4">
        <f t="shared" si="4"/>
        <v>0</v>
      </c>
      <c r="N44" s="4">
        <f t="shared" si="5"/>
        <v>0</v>
      </c>
      <c r="O44" s="4">
        <f t="shared" si="6"/>
        <v>0</v>
      </c>
      <c r="P44" s="4">
        <f t="shared" si="7"/>
        <v>0</v>
      </c>
      <c r="Q44" s="4">
        <f t="shared" si="8"/>
        <v>0</v>
      </c>
      <c r="R44" s="4">
        <f t="shared" si="12"/>
        <v>0</v>
      </c>
      <c r="S44" s="4">
        <f t="shared" si="11"/>
        <v>0</v>
      </c>
      <c r="T44" s="15"/>
      <c r="U44" s="15"/>
      <c r="V44" s="15"/>
      <c r="W44" s="15"/>
      <c r="X44" s="15"/>
      <c r="Y44" s="15"/>
    </row>
    <row r="45" spans="1:25" ht="16.5" thickTop="1" thickBot="1" x14ac:dyDescent="0.3">
      <c r="A45" s="16" t="s">
        <v>49</v>
      </c>
      <c r="B45" s="14">
        <v>100</v>
      </c>
      <c r="C45" s="3">
        <v>0.1</v>
      </c>
      <c r="D45" s="3">
        <v>0</v>
      </c>
      <c r="E45" s="3">
        <v>83</v>
      </c>
      <c r="F45" s="3">
        <v>0.2</v>
      </c>
      <c r="G45" s="3">
        <v>0.6</v>
      </c>
      <c r="H45" s="3">
        <v>0.4</v>
      </c>
      <c r="I45" s="3">
        <v>0</v>
      </c>
      <c r="J45" s="60"/>
      <c r="K45" s="4">
        <f t="shared" si="2"/>
        <v>0</v>
      </c>
      <c r="L45" s="4">
        <f t="shared" si="3"/>
        <v>0</v>
      </c>
      <c r="M45" s="4">
        <f t="shared" si="4"/>
        <v>0</v>
      </c>
      <c r="N45" s="4">
        <f t="shared" si="5"/>
        <v>0</v>
      </c>
      <c r="O45" s="4">
        <f t="shared" si="6"/>
        <v>0</v>
      </c>
      <c r="P45" s="4">
        <f t="shared" si="7"/>
        <v>0</v>
      </c>
      <c r="Q45" s="4">
        <f t="shared" si="8"/>
        <v>0</v>
      </c>
      <c r="R45" s="4">
        <f t="shared" si="12"/>
        <v>0</v>
      </c>
      <c r="S45" s="4">
        <f t="shared" si="11"/>
        <v>0</v>
      </c>
      <c r="T45" s="15"/>
      <c r="U45" s="15"/>
      <c r="V45" s="15"/>
      <c r="W45" s="15"/>
      <c r="X45" s="15"/>
      <c r="Y45" s="15"/>
    </row>
    <row r="46" spans="1:25" ht="16.5" thickTop="1" thickBot="1" x14ac:dyDescent="0.3">
      <c r="A46" s="16" t="s">
        <v>99</v>
      </c>
      <c r="B46" s="14">
        <v>100</v>
      </c>
      <c r="C46" s="3">
        <v>4.0999999999999996</v>
      </c>
      <c r="D46" s="3">
        <v>2.9</v>
      </c>
      <c r="E46" s="3">
        <v>5.6</v>
      </c>
      <c r="F46" s="3">
        <v>4.4000000000000004</v>
      </c>
      <c r="G46" s="3">
        <v>80</v>
      </c>
      <c r="H46" s="3">
        <v>0</v>
      </c>
      <c r="I46" s="3">
        <v>0.3</v>
      </c>
      <c r="J46" s="60">
        <v>120</v>
      </c>
      <c r="K46" s="4">
        <f t="shared" si="2"/>
        <v>4.919999999999999</v>
      </c>
      <c r="L46" s="4">
        <f t="shared" si="3"/>
        <v>3.4799999999999995</v>
      </c>
      <c r="M46" s="4">
        <f t="shared" si="4"/>
        <v>6.7199999999999989</v>
      </c>
      <c r="N46" s="4">
        <f t="shared" si="5"/>
        <v>5.28</v>
      </c>
      <c r="O46" s="4">
        <f t="shared" si="6"/>
        <v>96</v>
      </c>
      <c r="P46" s="4">
        <f t="shared" si="7"/>
        <v>0</v>
      </c>
      <c r="Q46" s="4">
        <f t="shared" si="8"/>
        <v>0.36</v>
      </c>
      <c r="R46" s="4">
        <f t="shared" si="12"/>
        <v>455.15999999999997</v>
      </c>
      <c r="S46" s="4">
        <f t="shared" si="11"/>
        <v>1904.3894399999999</v>
      </c>
      <c r="T46" s="15"/>
      <c r="U46" s="15"/>
      <c r="V46" s="15"/>
      <c r="W46" s="15"/>
      <c r="X46" s="15"/>
      <c r="Y46" s="15"/>
    </row>
    <row r="47" spans="1:25" ht="16.5" thickTop="1" thickBot="1" x14ac:dyDescent="0.3">
      <c r="A47" s="16" t="s">
        <v>103</v>
      </c>
      <c r="B47" s="14">
        <v>100</v>
      </c>
      <c r="C47" s="3">
        <v>49.8</v>
      </c>
      <c r="D47" s="3">
        <v>5</v>
      </c>
      <c r="E47" s="3">
        <v>24</v>
      </c>
      <c r="F47" s="3">
        <v>2.7</v>
      </c>
      <c r="G47" s="3">
        <v>19.3</v>
      </c>
      <c r="H47" s="3">
        <v>11.1</v>
      </c>
      <c r="I47" s="3">
        <v>3.0000000000000001E-3</v>
      </c>
      <c r="J47" s="60"/>
      <c r="K47" s="4">
        <f t="shared" si="2"/>
        <v>0</v>
      </c>
      <c r="L47" s="4">
        <f t="shared" si="3"/>
        <v>0</v>
      </c>
      <c r="M47" s="4">
        <f t="shared" si="4"/>
        <v>0</v>
      </c>
      <c r="N47" s="4">
        <f t="shared" si="5"/>
        <v>0</v>
      </c>
      <c r="O47" s="4">
        <f t="shared" si="6"/>
        <v>0</v>
      </c>
      <c r="P47" s="4">
        <f t="shared" si="7"/>
        <v>0</v>
      </c>
      <c r="Q47" s="4">
        <f t="shared" si="8"/>
        <v>0</v>
      </c>
      <c r="R47" s="4">
        <f t="shared" si="12"/>
        <v>0</v>
      </c>
      <c r="S47" s="4">
        <f t="shared" si="11"/>
        <v>0</v>
      </c>
      <c r="T47" s="15"/>
      <c r="U47" s="15"/>
      <c r="V47" s="15"/>
      <c r="W47" s="15"/>
      <c r="X47" s="15"/>
      <c r="Y47" s="15"/>
    </row>
    <row r="48" spans="1:25" ht="16.5" thickTop="1" thickBot="1" x14ac:dyDescent="0.3">
      <c r="A48" s="16" t="s">
        <v>104</v>
      </c>
      <c r="B48" s="14">
        <v>100</v>
      </c>
      <c r="C48" s="3">
        <v>61.1</v>
      </c>
      <c r="D48" s="3">
        <v>11</v>
      </c>
      <c r="E48" s="3">
        <v>2.2000000000000002</v>
      </c>
      <c r="F48" s="3">
        <v>2.2000000000000002</v>
      </c>
      <c r="G48" s="3">
        <v>26</v>
      </c>
      <c r="H48" s="3">
        <v>7.1</v>
      </c>
      <c r="I48" s="3">
        <v>1.4E-2</v>
      </c>
      <c r="J48" s="60"/>
      <c r="K48" s="4">
        <f t="shared" si="2"/>
        <v>0</v>
      </c>
      <c r="L48" s="4">
        <f t="shared" si="3"/>
        <v>0</v>
      </c>
      <c r="M48" s="4">
        <f t="shared" si="4"/>
        <v>0</v>
      </c>
      <c r="N48" s="4">
        <f t="shared" si="5"/>
        <v>0</v>
      </c>
      <c r="O48" s="4">
        <f t="shared" si="6"/>
        <v>0</v>
      </c>
      <c r="P48" s="4">
        <f t="shared" si="7"/>
        <v>0</v>
      </c>
      <c r="Q48" s="4">
        <f t="shared" si="8"/>
        <v>0</v>
      </c>
      <c r="R48" s="4">
        <f t="shared" si="12"/>
        <v>0</v>
      </c>
      <c r="S48" s="4">
        <f t="shared" si="11"/>
        <v>0</v>
      </c>
      <c r="T48" s="15"/>
      <c r="U48" s="15"/>
      <c r="V48" s="15"/>
      <c r="W48" s="15"/>
      <c r="X48" s="15"/>
      <c r="Y48" s="15"/>
    </row>
    <row r="49" spans="1:25" ht="16.5" thickTop="1" thickBot="1" x14ac:dyDescent="0.3">
      <c r="A49" s="16" t="s">
        <v>105</v>
      </c>
      <c r="B49" s="14">
        <v>100</v>
      </c>
      <c r="C49" s="3">
        <v>49</v>
      </c>
      <c r="D49" s="3">
        <v>6.1</v>
      </c>
      <c r="E49" s="3">
        <v>19</v>
      </c>
      <c r="F49" s="3">
        <v>16</v>
      </c>
      <c r="G49" s="3">
        <v>21</v>
      </c>
      <c r="H49" s="3">
        <v>6.1</v>
      </c>
      <c r="I49" s="3">
        <v>0.02</v>
      </c>
      <c r="J49" s="60"/>
      <c r="K49" s="4">
        <f t="shared" si="2"/>
        <v>0</v>
      </c>
      <c r="L49" s="4">
        <f t="shared" si="3"/>
        <v>0</v>
      </c>
      <c r="M49" s="4">
        <f t="shared" si="4"/>
        <v>0</v>
      </c>
      <c r="N49" s="4">
        <f t="shared" si="5"/>
        <v>0</v>
      </c>
      <c r="O49" s="4">
        <f t="shared" si="6"/>
        <v>0</v>
      </c>
      <c r="P49" s="4">
        <f t="shared" si="7"/>
        <v>0</v>
      </c>
      <c r="Q49" s="4">
        <f t="shared" si="8"/>
        <v>0</v>
      </c>
      <c r="R49" s="4">
        <f t="shared" si="12"/>
        <v>0</v>
      </c>
      <c r="S49" s="4">
        <f t="shared" si="11"/>
        <v>0</v>
      </c>
      <c r="T49" s="15"/>
      <c r="U49" s="15"/>
      <c r="V49" s="15"/>
      <c r="W49" s="15"/>
      <c r="X49" s="15"/>
      <c r="Y49" s="15"/>
    </row>
    <row r="50" spans="1:25" ht="16.5" thickTop="1" thickBot="1" x14ac:dyDescent="0.3">
      <c r="A50" s="16" t="s">
        <v>106</v>
      </c>
      <c r="B50" s="14">
        <v>100</v>
      </c>
      <c r="C50" s="3">
        <v>52</v>
      </c>
      <c r="D50" s="3">
        <v>7</v>
      </c>
      <c r="E50" s="3">
        <v>9.6</v>
      </c>
      <c r="F50" s="3">
        <v>4.4000000000000004</v>
      </c>
      <c r="G50" s="3">
        <v>29</v>
      </c>
      <c r="H50" s="3">
        <v>4.9000000000000004</v>
      </c>
      <c r="I50" s="3">
        <v>0</v>
      </c>
      <c r="J50" s="60"/>
      <c r="K50" s="4">
        <f t="shared" si="2"/>
        <v>0</v>
      </c>
      <c r="L50" s="4">
        <f t="shared" si="3"/>
        <v>0</v>
      </c>
      <c r="M50" s="4">
        <f t="shared" si="4"/>
        <v>0</v>
      </c>
      <c r="N50" s="4">
        <f t="shared" si="5"/>
        <v>0</v>
      </c>
      <c r="O50" s="4">
        <f t="shared" si="6"/>
        <v>0</v>
      </c>
      <c r="P50" s="4">
        <f t="shared" si="7"/>
        <v>0</v>
      </c>
      <c r="Q50" s="4">
        <f t="shared" si="8"/>
        <v>0</v>
      </c>
      <c r="R50" s="4">
        <f t="shared" si="12"/>
        <v>0</v>
      </c>
      <c r="S50" s="4">
        <f t="shared" si="11"/>
        <v>0</v>
      </c>
      <c r="T50" s="15"/>
      <c r="U50" s="15"/>
      <c r="V50" s="15"/>
      <c r="W50" s="15"/>
      <c r="X50" s="15"/>
      <c r="Y50" s="15"/>
    </row>
    <row r="51" spans="1:25" ht="16.5" thickTop="1" thickBot="1" x14ac:dyDescent="0.3">
      <c r="A51" s="16" t="s">
        <v>107</v>
      </c>
      <c r="B51" s="14">
        <v>100</v>
      </c>
      <c r="C51" s="3">
        <v>47.53</v>
      </c>
      <c r="D51" s="3">
        <v>9.5</v>
      </c>
      <c r="E51" s="3">
        <v>23.4</v>
      </c>
      <c r="F51" s="3">
        <v>8.8000000000000007</v>
      </c>
      <c r="G51" s="3">
        <v>20.8</v>
      </c>
      <c r="H51" s="3">
        <v>4.4000000000000004</v>
      </c>
      <c r="I51" s="3">
        <v>0.02</v>
      </c>
      <c r="J51" s="60"/>
      <c r="K51" s="4">
        <f t="shared" si="2"/>
        <v>0</v>
      </c>
      <c r="L51" s="4">
        <f t="shared" si="3"/>
        <v>0</v>
      </c>
      <c r="M51" s="4">
        <f t="shared" si="4"/>
        <v>0</v>
      </c>
      <c r="N51" s="4">
        <f t="shared" si="5"/>
        <v>0</v>
      </c>
      <c r="O51" s="4">
        <f t="shared" si="6"/>
        <v>0</v>
      </c>
      <c r="P51" s="4">
        <f t="shared" si="7"/>
        <v>0</v>
      </c>
      <c r="Q51" s="4">
        <f t="shared" si="8"/>
        <v>0</v>
      </c>
      <c r="R51" s="4">
        <f t="shared" si="12"/>
        <v>0</v>
      </c>
      <c r="S51" s="4">
        <f t="shared" si="11"/>
        <v>0</v>
      </c>
      <c r="T51" s="15"/>
      <c r="U51" s="15"/>
      <c r="V51" s="15"/>
      <c r="W51" s="15"/>
      <c r="X51" s="15"/>
      <c r="Y51" s="15"/>
    </row>
    <row r="52" spans="1:25" ht="16.5" thickTop="1" thickBot="1" x14ac:dyDescent="0.3">
      <c r="A52" s="16" t="s">
        <v>108</v>
      </c>
      <c r="B52" s="14">
        <v>100</v>
      </c>
      <c r="C52" s="3">
        <v>56.6</v>
      </c>
      <c r="D52" s="3">
        <v>4.3</v>
      </c>
      <c r="E52" s="3">
        <v>4.8</v>
      </c>
      <c r="F52" s="3">
        <v>2.4</v>
      </c>
      <c r="G52" s="3">
        <v>25</v>
      </c>
      <c r="H52" s="3">
        <v>8.4</v>
      </c>
      <c r="I52" s="3">
        <v>4.7999999999999996E-3</v>
      </c>
      <c r="J52" s="60"/>
      <c r="K52" s="4">
        <f t="shared" si="2"/>
        <v>0</v>
      </c>
      <c r="L52" s="4">
        <f t="shared" si="3"/>
        <v>0</v>
      </c>
      <c r="M52" s="4">
        <f t="shared" si="4"/>
        <v>0</v>
      </c>
      <c r="N52" s="4">
        <f t="shared" si="5"/>
        <v>0</v>
      </c>
      <c r="O52" s="4">
        <f t="shared" si="6"/>
        <v>0</v>
      </c>
      <c r="P52" s="4">
        <f t="shared" si="7"/>
        <v>0</v>
      </c>
      <c r="Q52" s="4">
        <f t="shared" si="8"/>
        <v>0</v>
      </c>
      <c r="R52" s="4">
        <f t="shared" si="12"/>
        <v>0</v>
      </c>
      <c r="S52" s="4">
        <f t="shared" si="11"/>
        <v>0</v>
      </c>
      <c r="T52" s="15"/>
      <c r="U52" s="15"/>
      <c r="V52" s="15"/>
      <c r="W52" s="15"/>
      <c r="X52" s="15"/>
      <c r="Y52" s="15"/>
    </row>
    <row r="53" spans="1:25" ht="16.5" thickTop="1" thickBot="1" x14ac:dyDescent="0.3">
      <c r="A53" s="16" t="s">
        <v>109</v>
      </c>
      <c r="B53" s="14">
        <v>100</v>
      </c>
      <c r="C53" s="3">
        <v>63.2</v>
      </c>
      <c r="D53" s="3">
        <v>53.3</v>
      </c>
      <c r="E53" s="3">
        <v>27</v>
      </c>
      <c r="F53" s="3">
        <v>5.9</v>
      </c>
      <c r="G53" s="3">
        <v>5.6</v>
      </c>
      <c r="H53" s="3">
        <v>21.1</v>
      </c>
      <c r="I53" s="3">
        <v>0</v>
      </c>
      <c r="J53" s="60"/>
      <c r="K53" s="4">
        <f t="shared" si="2"/>
        <v>0</v>
      </c>
      <c r="L53" s="4">
        <f t="shared" si="3"/>
        <v>0</v>
      </c>
      <c r="M53" s="4">
        <f t="shared" si="4"/>
        <v>0</v>
      </c>
      <c r="N53" s="4">
        <f t="shared" si="5"/>
        <v>0</v>
      </c>
      <c r="O53" s="4">
        <f t="shared" si="6"/>
        <v>0</v>
      </c>
      <c r="P53" s="4">
        <f t="shared" si="7"/>
        <v>0</v>
      </c>
      <c r="Q53" s="4">
        <f t="shared" si="8"/>
        <v>0</v>
      </c>
      <c r="R53" s="4">
        <f t="shared" si="12"/>
        <v>0</v>
      </c>
      <c r="S53" s="4">
        <f t="shared" si="11"/>
        <v>0</v>
      </c>
      <c r="T53" s="15"/>
      <c r="U53" s="15"/>
      <c r="V53" s="15"/>
      <c r="W53" s="15"/>
      <c r="X53" s="15"/>
      <c r="Y53" s="15"/>
    </row>
    <row r="54" spans="1:25" ht="16.5" thickTop="1" thickBot="1" x14ac:dyDescent="0.3">
      <c r="A54" s="16" t="s">
        <v>46</v>
      </c>
      <c r="B54" s="14">
        <v>100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60"/>
      <c r="K54" s="4">
        <f t="shared" si="2"/>
        <v>0</v>
      </c>
      <c r="L54" s="4">
        <f t="shared" si="3"/>
        <v>0</v>
      </c>
      <c r="M54" s="4">
        <f t="shared" si="4"/>
        <v>0</v>
      </c>
      <c r="N54" s="4">
        <f t="shared" si="5"/>
        <v>0</v>
      </c>
      <c r="O54" s="4">
        <f t="shared" si="6"/>
        <v>0</v>
      </c>
      <c r="P54" s="4">
        <f t="shared" si="7"/>
        <v>0</v>
      </c>
      <c r="Q54" s="4">
        <f t="shared" si="8"/>
        <v>0</v>
      </c>
      <c r="R54" s="4">
        <f t="shared" si="12"/>
        <v>0</v>
      </c>
      <c r="S54" s="4">
        <f t="shared" si="11"/>
        <v>0</v>
      </c>
      <c r="T54" s="15"/>
      <c r="U54" s="15"/>
      <c r="V54" s="15"/>
      <c r="W54" s="15"/>
      <c r="X54" s="15"/>
      <c r="Y54" s="15"/>
    </row>
    <row r="55" spans="1:25" ht="15.75" thickTop="1" x14ac:dyDescent="0.25">
      <c r="A55" s="15"/>
      <c r="B55" s="15"/>
      <c r="C55" s="15"/>
      <c r="D55" s="15"/>
      <c r="E55" s="15"/>
      <c r="F55" s="15"/>
      <c r="G55" s="15"/>
      <c r="H55" s="15"/>
      <c r="I55" s="2" t="s">
        <v>69</v>
      </c>
      <c r="J55" s="2">
        <f t="shared" ref="J55:S55" si="13">SUM(J9:J54)</f>
        <v>1018</v>
      </c>
      <c r="K55" s="2">
        <f t="shared" si="13"/>
        <v>43.980000000000004</v>
      </c>
      <c r="L55" s="2">
        <f t="shared" si="13"/>
        <v>27.38</v>
      </c>
      <c r="M55" s="2">
        <f t="shared" si="13"/>
        <v>214.185</v>
      </c>
      <c r="N55" s="2">
        <f t="shared" si="13"/>
        <v>38.045000000000002</v>
      </c>
      <c r="O55" s="2">
        <f t="shared" si="13"/>
        <v>121.28</v>
      </c>
      <c r="P55" s="2">
        <f t="shared" si="13"/>
        <v>0</v>
      </c>
      <c r="Q55" s="2">
        <f t="shared" si="13"/>
        <v>1.0150000000000001</v>
      </c>
      <c r="R55" s="2">
        <f t="shared" si="13"/>
        <v>1373.1799999999998</v>
      </c>
      <c r="S55" s="2">
        <f t="shared" si="13"/>
        <v>5745.3851199999999</v>
      </c>
      <c r="T55" s="15"/>
      <c r="U55" s="15"/>
      <c r="V55" s="15"/>
      <c r="W55" s="15"/>
      <c r="X55" s="15"/>
      <c r="Y55" s="15"/>
    </row>
    <row r="56" spans="1:25" x14ac:dyDescent="0.25">
      <c r="A56" s="15"/>
      <c r="B56" s="15"/>
      <c r="C56" s="15"/>
      <c r="D56" s="15"/>
      <c r="E56" s="15"/>
      <c r="F56" s="15"/>
      <c r="G56" s="15"/>
      <c r="H56" s="15"/>
      <c r="I56" s="2" t="s">
        <v>73</v>
      </c>
      <c r="J56" s="2"/>
      <c r="K56" s="6">
        <f>K55/J55</f>
        <v>4.3202357563850692E-2</v>
      </c>
      <c r="L56" s="6">
        <f>L55/J55</f>
        <v>2.6895874263261295E-2</v>
      </c>
      <c r="M56" s="6">
        <f>M55/J55</f>
        <v>0.21039783889980354</v>
      </c>
      <c r="N56" s="6">
        <f>N55/J55</f>
        <v>3.737229862475442E-2</v>
      </c>
      <c r="O56" s="6">
        <f>O55/J55</f>
        <v>0.11913555992141454</v>
      </c>
      <c r="P56" s="6">
        <f>P55/J55</f>
        <v>0</v>
      </c>
      <c r="Q56" s="6">
        <f>Q55/J55</f>
        <v>9.9705304518664059E-4</v>
      </c>
      <c r="R56" s="6"/>
      <c r="S56" s="2"/>
      <c r="T56" s="15"/>
      <c r="U56" s="15"/>
      <c r="V56" s="15"/>
      <c r="W56" s="15"/>
      <c r="X56" s="15"/>
      <c r="Y56" s="15"/>
    </row>
    <row r="57" spans="1:25" x14ac:dyDescent="0.25">
      <c r="A57" s="15"/>
      <c r="B57" s="15"/>
      <c r="C57" s="15"/>
      <c r="D57" s="15"/>
      <c r="E57" s="15"/>
      <c r="F57" s="15"/>
      <c r="G57" s="15"/>
      <c r="H57" s="15"/>
      <c r="I57" s="2" t="s">
        <v>72</v>
      </c>
      <c r="J57" s="2"/>
      <c r="K57" s="6">
        <f>K55/X13</f>
        <v>0.62828571428571434</v>
      </c>
      <c r="L57" s="6">
        <f>L55/X11</f>
        <v>1.369</v>
      </c>
      <c r="M57" s="6">
        <f>M55/X14</f>
        <v>0.82378846153846153</v>
      </c>
      <c r="N57" s="6">
        <f>N55/X10</f>
        <v>0.42272222222222222</v>
      </c>
      <c r="O57" s="6">
        <f>O55/X12</f>
        <v>2.4256000000000002</v>
      </c>
      <c r="P57" s="6">
        <f>P55/X16</f>
        <v>0</v>
      </c>
      <c r="Q57" s="6">
        <f>Q55/X23</f>
        <v>0.16916666666666669</v>
      </c>
      <c r="R57" s="6">
        <f>R55/V25</f>
        <v>0.68658999999999992</v>
      </c>
      <c r="S57" s="6">
        <f>S55/V26</f>
        <v>0.68397441904761902</v>
      </c>
      <c r="T57" s="15"/>
      <c r="U57" s="15"/>
      <c r="V57" s="15"/>
      <c r="W57" s="15"/>
      <c r="X57" s="15"/>
      <c r="Y57" s="15"/>
    </row>
    <row r="58" spans="1:25" ht="15.75" thickBot="1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6.5" thickTop="1" thickBot="1" x14ac:dyDescent="0.3">
      <c r="A59" s="15"/>
      <c r="B59" s="15"/>
      <c r="C59" s="15"/>
      <c r="D59" s="15"/>
      <c r="E59" s="15"/>
      <c r="F59" s="15"/>
      <c r="G59" s="15"/>
      <c r="H59" s="12" t="s">
        <v>89</v>
      </c>
      <c r="I59" s="5"/>
      <c r="J59" s="60">
        <v>100</v>
      </c>
      <c r="K59" s="5">
        <f>K55/J55*J59</f>
        <v>4.3202357563850695</v>
      </c>
      <c r="L59" s="5">
        <f>L55/J55*J59</f>
        <v>2.6895874263261295</v>
      </c>
      <c r="M59" s="5">
        <f>M55/J55*J59</f>
        <v>21.039783889980352</v>
      </c>
      <c r="N59" s="5">
        <f>N55/J55*J59</f>
        <v>3.7372298624754419</v>
      </c>
      <c r="O59" s="5">
        <f>O55/J55*J59</f>
        <v>11.913555992141454</v>
      </c>
      <c r="P59" s="5">
        <f>P55/J55*J59</f>
        <v>0</v>
      </c>
      <c r="Q59" s="5">
        <f>Q55/J55*J59</f>
        <v>9.9705304518664065E-2</v>
      </c>
      <c r="R59" s="5">
        <f>R55/J55*J59</f>
        <v>134.88998035363454</v>
      </c>
      <c r="S59" s="5">
        <f>S55/J55*J59</f>
        <v>564.37967779960707</v>
      </c>
      <c r="T59" s="15"/>
      <c r="U59" s="15"/>
      <c r="V59" s="15"/>
      <c r="W59" s="15"/>
      <c r="X59" s="15"/>
      <c r="Y59" s="15"/>
    </row>
    <row r="60" spans="1:25" ht="15.75" thickTop="1" x14ac:dyDescent="0.25">
      <c r="A60" s="15"/>
      <c r="B60" s="15"/>
      <c r="C60" s="15"/>
      <c r="D60" s="15"/>
      <c r="E60" s="15"/>
      <c r="F60" s="15"/>
      <c r="G60" s="15"/>
      <c r="H60" s="5"/>
      <c r="I60" s="5" t="s">
        <v>73</v>
      </c>
      <c r="J60" s="13"/>
      <c r="K60" s="13">
        <f>K59/J59</f>
        <v>4.3202357563850692E-2</v>
      </c>
      <c r="L60" s="13">
        <f>L59/J59</f>
        <v>2.6895874263261295E-2</v>
      </c>
      <c r="M60" s="13">
        <f>M59/J59</f>
        <v>0.21039783889980351</v>
      </c>
      <c r="N60" s="13">
        <f>N59/J59</f>
        <v>3.737229862475442E-2</v>
      </c>
      <c r="O60" s="13">
        <f>O59/J59</f>
        <v>0.11913555992141454</v>
      </c>
      <c r="P60" s="13">
        <f>P59/J59</f>
        <v>0</v>
      </c>
      <c r="Q60" s="13">
        <f>Q59/J59</f>
        <v>9.9705304518664059E-4</v>
      </c>
      <c r="R60" s="13"/>
      <c r="S60" s="13"/>
      <c r="T60" s="15"/>
      <c r="U60" s="15"/>
      <c r="V60" s="15"/>
      <c r="W60" s="15"/>
      <c r="X60" s="15"/>
      <c r="Y60" s="15"/>
    </row>
    <row r="61" spans="1:25" x14ac:dyDescent="0.25">
      <c r="A61" s="15"/>
      <c r="B61" s="15"/>
      <c r="C61" s="15"/>
      <c r="D61" s="15"/>
      <c r="E61" s="15"/>
      <c r="F61" s="15"/>
      <c r="G61" s="15"/>
      <c r="H61" s="5"/>
      <c r="I61" s="5" t="s">
        <v>72</v>
      </c>
      <c r="J61" s="13"/>
      <c r="K61" s="13">
        <f>K59/X13</f>
        <v>6.1717653662643847E-2</v>
      </c>
      <c r="L61" s="13">
        <f>L59/X11</f>
        <v>0.13447937131630647</v>
      </c>
      <c r="M61" s="13">
        <f>M59/X14</f>
        <v>8.0922245730693662E-2</v>
      </c>
      <c r="N61" s="13">
        <f>N59/X10</f>
        <v>4.1524776249727134E-2</v>
      </c>
      <c r="O61" s="13">
        <f>O59/X12</f>
        <v>0.23827111984282909</v>
      </c>
      <c r="P61" s="13">
        <f>P59/X16</f>
        <v>0</v>
      </c>
      <c r="Q61" s="13">
        <f>Q59/X23</f>
        <v>1.6617550753110676E-2</v>
      </c>
      <c r="R61" s="13">
        <f>R59/V25</f>
        <v>6.7444990176817265E-2</v>
      </c>
      <c r="S61" s="13">
        <f>S59/V26</f>
        <v>6.7188056880905608E-2</v>
      </c>
      <c r="T61" s="15"/>
      <c r="U61" s="15"/>
      <c r="V61" s="15"/>
      <c r="W61" s="15"/>
      <c r="X61" s="15"/>
      <c r="Y61" s="15"/>
    </row>
    <row r="62" spans="1:2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</sheetData>
  <sheetProtection password="9130" sheet="1" objects="1" scenarios="1" selectLockedCells="1"/>
  <mergeCells count="3">
    <mergeCell ref="B7:J7"/>
    <mergeCell ref="A1:A7"/>
    <mergeCell ref="K7:S7"/>
  </mergeCells>
  <hyperlinks>
    <hyperlink ref="K7" r:id="rId1"/>
    <hyperlink ref="B7" r:id="rId2"/>
  </hyperlinks>
  <pageMargins left="0.7" right="0.7" top="0.75" bottom="0.75" header="0.3" footer="0.3"/>
  <pageSetup paperSize="9"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E204" sqref="E204"/>
    </sheetView>
  </sheetViews>
  <sheetFormatPr defaultRowHeight="15" x14ac:dyDescent="0.25"/>
  <cols>
    <col min="1" max="1" width="27.42578125" customWidth="1"/>
  </cols>
  <sheetData>
    <row r="1" spans="1:2" x14ac:dyDescent="0.25">
      <c r="A1" t="s">
        <v>0</v>
      </c>
    </row>
    <row r="2" spans="1:2" x14ac:dyDescent="0.25">
      <c r="A2" t="s">
        <v>55</v>
      </c>
      <c r="B2" t="s">
        <v>2</v>
      </c>
    </row>
    <row r="3" spans="1:2" x14ac:dyDescent="0.25">
      <c r="A3" t="s">
        <v>3</v>
      </c>
      <c r="B3">
        <v>2500</v>
      </c>
    </row>
    <row r="4" spans="1:2" x14ac:dyDescent="0.25">
      <c r="A4" t="s">
        <v>4</v>
      </c>
      <c r="B4">
        <v>180</v>
      </c>
    </row>
    <row r="5" spans="1:2" x14ac:dyDescent="0.25">
      <c r="A5" t="s">
        <v>5</v>
      </c>
      <c r="B5">
        <v>610</v>
      </c>
    </row>
    <row r="6" spans="1:2" x14ac:dyDescent="0.25">
      <c r="A6" t="s">
        <v>6</v>
      </c>
      <c r="B6">
        <v>400</v>
      </c>
    </row>
    <row r="7" spans="1:2" x14ac:dyDescent="0.25">
      <c r="A7" t="s">
        <v>7</v>
      </c>
      <c r="B7">
        <v>280</v>
      </c>
    </row>
    <row r="8" spans="1:2" x14ac:dyDescent="0.25">
      <c r="A8" t="s">
        <v>8</v>
      </c>
      <c r="B8">
        <v>16</v>
      </c>
    </row>
    <row r="9" spans="1:2" x14ac:dyDescent="0.25">
      <c r="A9" t="s">
        <v>9</v>
      </c>
      <c r="B9">
        <v>10</v>
      </c>
    </row>
    <row r="10" spans="1:2" x14ac:dyDescent="0.25">
      <c r="A10" t="s">
        <v>10</v>
      </c>
      <c r="B10">
        <v>3996</v>
      </c>
    </row>
    <row r="13" spans="1:2" x14ac:dyDescent="0.25">
      <c r="A13" t="s">
        <v>11</v>
      </c>
    </row>
    <row r="14" spans="1:2" x14ac:dyDescent="0.25">
      <c r="A14" t="s">
        <v>1</v>
      </c>
      <c r="B14" t="s">
        <v>2</v>
      </c>
    </row>
    <row r="15" spans="1:2" x14ac:dyDescent="0.25">
      <c r="A15" t="s">
        <v>12</v>
      </c>
      <c r="B15">
        <v>700</v>
      </c>
    </row>
    <row r="16" spans="1:2" x14ac:dyDescent="0.25">
      <c r="A16" t="s">
        <v>13</v>
      </c>
      <c r="B16">
        <v>212</v>
      </c>
    </row>
    <row r="17" spans="1:2" x14ac:dyDescent="0.25">
      <c r="A17" t="s">
        <v>7</v>
      </c>
      <c r="B17">
        <v>108</v>
      </c>
    </row>
    <row r="18" spans="1:2" x14ac:dyDescent="0.25">
      <c r="A18" t="s">
        <v>14</v>
      </c>
      <c r="B18">
        <v>16</v>
      </c>
    </row>
    <row r="19" spans="1:2" x14ac:dyDescent="0.25">
      <c r="A19" t="s">
        <v>15</v>
      </c>
      <c r="B19">
        <v>964</v>
      </c>
    </row>
    <row r="20" spans="1:2" x14ac:dyDescent="0.25">
      <c r="A20" t="s">
        <v>10</v>
      </c>
      <c r="B20">
        <v>2000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42" sqref="G42"/>
    </sheetView>
  </sheetViews>
  <sheetFormatPr defaultRowHeight="15" x14ac:dyDescent="0.25"/>
  <cols>
    <col min="1" max="1" width="40.85546875" customWidth="1"/>
  </cols>
  <sheetData>
    <row r="1" spans="1:9" x14ac:dyDescent="0.25">
      <c r="A1" s="1" t="s">
        <v>16</v>
      </c>
      <c r="B1" s="3" t="s">
        <v>50</v>
      </c>
      <c r="C1" s="3" t="s">
        <v>51</v>
      </c>
      <c r="D1" s="3" t="s">
        <v>86</v>
      </c>
      <c r="E1" s="3" t="s">
        <v>52</v>
      </c>
      <c r="F1" s="3" t="s">
        <v>81</v>
      </c>
      <c r="G1" s="3" t="s">
        <v>53</v>
      </c>
      <c r="H1" s="3" t="s">
        <v>54</v>
      </c>
      <c r="I1" s="3" t="s">
        <v>68</v>
      </c>
    </row>
    <row r="2" spans="1:9" x14ac:dyDescent="0.25">
      <c r="A2" t="s">
        <v>17</v>
      </c>
      <c r="B2" s="3">
        <v>100</v>
      </c>
      <c r="C2" s="3">
        <v>3.2</v>
      </c>
      <c r="D2" s="3">
        <v>2</v>
      </c>
      <c r="E2" s="3">
        <v>4.7</v>
      </c>
      <c r="F2" s="3">
        <v>4.7</v>
      </c>
      <c r="G2" s="3">
        <v>3.2</v>
      </c>
      <c r="H2" s="3">
        <v>0</v>
      </c>
      <c r="I2" s="3">
        <v>0.1</v>
      </c>
    </row>
    <row r="3" spans="1:9" x14ac:dyDescent="0.25">
      <c r="A3" t="s">
        <v>18</v>
      </c>
      <c r="B3" s="3">
        <v>100</v>
      </c>
      <c r="C3" s="3"/>
      <c r="D3" s="3"/>
      <c r="E3" s="3"/>
      <c r="F3" s="3"/>
      <c r="G3" s="3"/>
      <c r="H3" s="3"/>
      <c r="I3" s="3"/>
    </row>
    <row r="4" spans="1:9" x14ac:dyDescent="0.25">
      <c r="A4" t="s">
        <v>19</v>
      </c>
      <c r="B4" s="3">
        <v>100</v>
      </c>
      <c r="C4" s="3"/>
      <c r="D4" s="3"/>
      <c r="E4" s="3"/>
      <c r="F4" s="3"/>
      <c r="G4" s="3"/>
      <c r="H4" s="3"/>
      <c r="I4" s="3"/>
    </row>
    <row r="5" spans="1:9" x14ac:dyDescent="0.25">
      <c r="A5" t="s">
        <v>20</v>
      </c>
      <c r="B5" s="3">
        <v>100</v>
      </c>
      <c r="C5" s="3"/>
      <c r="D5" s="3"/>
      <c r="E5" s="3"/>
      <c r="F5" s="3"/>
      <c r="G5" s="3"/>
      <c r="H5" s="3"/>
      <c r="I5" s="3"/>
    </row>
    <row r="6" spans="1:9" x14ac:dyDescent="0.25">
      <c r="A6" t="s">
        <v>21</v>
      </c>
      <c r="B6" s="3">
        <v>100</v>
      </c>
      <c r="C6" s="3"/>
      <c r="D6" s="3"/>
      <c r="E6" s="3"/>
      <c r="F6" s="3"/>
      <c r="G6" s="3"/>
      <c r="H6" s="3"/>
      <c r="I6" s="3"/>
    </row>
    <row r="7" spans="1:9" x14ac:dyDescent="0.25">
      <c r="A7" t="s">
        <v>22</v>
      </c>
      <c r="B7" s="3">
        <v>100</v>
      </c>
      <c r="C7" s="3"/>
      <c r="D7" s="3"/>
      <c r="E7" s="3"/>
      <c r="F7" s="3"/>
      <c r="G7" s="3"/>
      <c r="H7" s="3"/>
      <c r="I7" s="3"/>
    </row>
    <row r="8" spans="1:9" x14ac:dyDescent="0.25">
      <c r="A8" t="s">
        <v>23</v>
      </c>
      <c r="B8" s="3">
        <v>100</v>
      </c>
      <c r="C8" s="3"/>
      <c r="D8" s="3"/>
      <c r="E8" s="3"/>
      <c r="F8" s="3"/>
      <c r="G8" s="3"/>
      <c r="H8" s="3"/>
      <c r="I8" s="3"/>
    </row>
    <row r="9" spans="1:9" x14ac:dyDescent="0.25">
      <c r="A9" t="s">
        <v>24</v>
      </c>
      <c r="B9" s="3">
        <v>100</v>
      </c>
      <c r="C9" s="3"/>
      <c r="D9" s="3"/>
      <c r="E9" s="3"/>
      <c r="F9" s="3"/>
      <c r="G9" s="3"/>
      <c r="H9" s="3"/>
      <c r="I9" s="3"/>
    </row>
    <row r="10" spans="1:9" x14ac:dyDescent="0.25">
      <c r="A10" t="s">
        <v>25</v>
      </c>
      <c r="B10" s="3">
        <v>100</v>
      </c>
      <c r="C10" s="3"/>
      <c r="D10" s="3"/>
      <c r="E10" s="3"/>
      <c r="F10" s="3"/>
      <c r="G10" s="3"/>
      <c r="H10" s="3"/>
      <c r="I10" s="3"/>
    </row>
    <row r="11" spans="1:9" x14ac:dyDescent="0.25">
      <c r="A11" t="s">
        <v>26</v>
      </c>
      <c r="B11" s="3">
        <v>100</v>
      </c>
      <c r="C11" s="3"/>
      <c r="D11" s="3"/>
      <c r="E11" s="3"/>
      <c r="F11" s="3"/>
      <c r="G11" s="3"/>
      <c r="H11" s="3"/>
      <c r="I11" s="3"/>
    </row>
    <row r="12" spans="1:9" x14ac:dyDescent="0.25">
      <c r="A12" t="s">
        <v>27</v>
      </c>
      <c r="B12" s="3">
        <v>100</v>
      </c>
      <c r="C12" s="3"/>
      <c r="D12" s="3"/>
      <c r="E12" s="3"/>
      <c r="F12" s="3"/>
      <c r="G12" s="3"/>
      <c r="H12" s="3"/>
      <c r="I12" s="3"/>
    </row>
    <row r="13" spans="1:9" x14ac:dyDescent="0.25">
      <c r="A13" t="s">
        <v>8</v>
      </c>
      <c r="B13" s="3">
        <v>100</v>
      </c>
      <c r="C13" s="3"/>
      <c r="D13" s="3"/>
      <c r="E13" s="3"/>
      <c r="F13" s="3"/>
      <c r="G13" s="3"/>
      <c r="H13" s="3"/>
      <c r="I13" s="3"/>
    </row>
    <row r="14" spans="1:9" x14ac:dyDescent="0.25">
      <c r="A14" t="s">
        <v>28</v>
      </c>
      <c r="B14" s="3">
        <v>100</v>
      </c>
      <c r="C14" s="3"/>
      <c r="D14" s="3"/>
      <c r="E14" s="3"/>
      <c r="F14" s="3"/>
      <c r="G14" s="3"/>
      <c r="H14" s="3"/>
      <c r="I14" s="3"/>
    </row>
    <row r="15" spans="1:9" x14ac:dyDescent="0.25">
      <c r="A15" t="s">
        <v>29</v>
      </c>
      <c r="B15" s="3">
        <v>100</v>
      </c>
      <c r="C15" s="3"/>
      <c r="D15" s="3"/>
      <c r="E15" s="3"/>
      <c r="F15" s="3"/>
      <c r="G15" s="3"/>
      <c r="H15" s="3"/>
      <c r="I15" s="3"/>
    </row>
    <row r="16" spans="1:9" x14ac:dyDescent="0.25">
      <c r="A16" t="s">
        <v>30</v>
      </c>
      <c r="B16" s="3">
        <v>100</v>
      </c>
      <c r="C16" s="3"/>
      <c r="D16" s="3"/>
      <c r="E16" s="3"/>
      <c r="F16" s="3"/>
      <c r="G16" s="3"/>
      <c r="H16" s="3"/>
      <c r="I16" s="3"/>
    </row>
    <row r="17" spans="1:9" x14ac:dyDescent="0.25">
      <c r="A17" t="s">
        <v>31</v>
      </c>
      <c r="B17" s="3">
        <v>100</v>
      </c>
      <c r="C17" s="3"/>
      <c r="D17" s="3"/>
      <c r="E17" s="3"/>
      <c r="F17" s="3"/>
      <c r="G17" s="3"/>
      <c r="H17" s="3"/>
      <c r="I17" s="3"/>
    </row>
    <row r="18" spans="1:9" x14ac:dyDescent="0.25">
      <c r="A18" t="s">
        <v>32</v>
      </c>
      <c r="B18" s="3">
        <v>100</v>
      </c>
      <c r="C18" s="3"/>
      <c r="D18" s="3"/>
      <c r="E18" s="3"/>
      <c r="F18" s="3"/>
      <c r="G18" s="3"/>
      <c r="H18" s="3"/>
      <c r="I18" s="3"/>
    </row>
    <row r="19" spans="1:9" x14ac:dyDescent="0.25">
      <c r="A19" t="s">
        <v>33</v>
      </c>
      <c r="B19" s="3">
        <v>100</v>
      </c>
      <c r="C19" s="3"/>
      <c r="D19" s="3"/>
      <c r="E19" s="3"/>
      <c r="F19" s="3"/>
      <c r="G19" s="3"/>
      <c r="H19" s="3"/>
      <c r="I19" s="3"/>
    </row>
    <row r="20" spans="1:9" x14ac:dyDescent="0.25">
      <c r="A20" t="s">
        <v>34</v>
      </c>
      <c r="B20" s="3">
        <v>100</v>
      </c>
      <c r="C20" s="3"/>
      <c r="D20" s="3"/>
      <c r="E20" s="3"/>
      <c r="F20" s="3"/>
      <c r="G20" s="3"/>
      <c r="H20" s="3"/>
      <c r="I20" s="3"/>
    </row>
    <row r="21" spans="1:9" x14ac:dyDescent="0.25">
      <c r="A21" t="s">
        <v>35</v>
      </c>
      <c r="B21" s="3">
        <v>100</v>
      </c>
      <c r="C21" s="3"/>
      <c r="D21" s="3"/>
      <c r="E21" s="3"/>
      <c r="F21" s="3"/>
      <c r="G21" s="3"/>
      <c r="H21" s="3"/>
      <c r="I21" s="3"/>
    </row>
    <row r="22" spans="1:9" x14ac:dyDescent="0.25">
      <c r="A22" t="s">
        <v>36</v>
      </c>
      <c r="B22" s="3">
        <v>100</v>
      </c>
      <c r="C22" s="3"/>
      <c r="D22" s="3"/>
      <c r="E22" s="3"/>
      <c r="F22" s="3"/>
      <c r="G22" s="3"/>
      <c r="H22" s="3"/>
      <c r="I22" s="3"/>
    </row>
    <row r="23" spans="1:9" x14ac:dyDescent="0.25">
      <c r="A23" t="s">
        <v>37</v>
      </c>
      <c r="B23" s="3">
        <v>100</v>
      </c>
      <c r="C23" s="3"/>
      <c r="D23" s="3"/>
      <c r="E23" s="3"/>
      <c r="F23" s="3"/>
      <c r="G23" s="3"/>
      <c r="H23" s="3"/>
      <c r="I23" s="3"/>
    </row>
    <row r="24" spans="1:9" x14ac:dyDescent="0.25">
      <c r="A24" t="s">
        <v>38</v>
      </c>
      <c r="B24" s="3">
        <v>100</v>
      </c>
      <c r="C24" s="3"/>
      <c r="D24" s="3"/>
      <c r="E24" s="3"/>
      <c r="F24" s="3"/>
      <c r="G24" s="3"/>
      <c r="H24" s="3"/>
      <c r="I24" s="3"/>
    </row>
    <row r="25" spans="1:9" x14ac:dyDescent="0.25">
      <c r="A25" t="s">
        <v>39</v>
      </c>
      <c r="B25" s="3">
        <v>100</v>
      </c>
      <c r="C25" s="3"/>
      <c r="D25" s="3"/>
      <c r="E25" s="3"/>
      <c r="F25" s="3"/>
      <c r="G25" s="3"/>
      <c r="H25" s="3"/>
      <c r="I25" s="3"/>
    </row>
    <row r="26" spans="1:9" x14ac:dyDescent="0.25">
      <c r="A26" t="s">
        <v>40</v>
      </c>
      <c r="B26" s="3">
        <v>100</v>
      </c>
      <c r="C26" s="3"/>
      <c r="D26" s="3"/>
      <c r="E26" s="3"/>
      <c r="F26" s="3"/>
      <c r="G26" s="3"/>
      <c r="H26" s="3"/>
      <c r="I26" s="3"/>
    </row>
    <row r="27" spans="1:9" x14ac:dyDescent="0.25">
      <c r="A27" t="s">
        <v>41</v>
      </c>
      <c r="B27" s="3">
        <v>100</v>
      </c>
      <c r="C27" s="3"/>
      <c r="D27" s="3"/>
      <c r="E27" s="3"/>
      <c r="F27" s="3"/>
      <c r="G27" s="3"/>
      <c r="H27" s="3"/>
      <c r="I27" s="3"/>
    </row>
    <row r="28" spans="1:9" x14ac:dyDescent="0.25">
      <c r="A28" t="s">
        <v>42</v>
      </c>
      <c r="B28" s="3">
        <v>100</v>
      </c>
      <c r="C28" s="3"/>
      <c r="D28" s="3"/>
      <c r="E28" s="3"/>
      <c r="F28" s="3"/>
      <c r="G28" s="3"/>
      <c r="H28" s="3"/>
      <c r="I28" s="3"/>
    </row>
    <row r="29" spans="1:9" x14ac:dyDescent="0.25">
      <c r="A29" t="s">
        <v>43</v>
      </c>
      <c r="B29" s="3">
        <v>100</v>
      </c>
      <c r="C29" s="3"/>
      <c r="D29" s="3"/>
      <c r="E29" s="3"/>
      <c r="F29" s="3"/>
      <c r="G29" s="3"/>
      <c r="H29" s="3"/>
      <c r="I29" s="3"/>
    </row>
    <row r="30" spans="1:9" x14ac:dyDescent="0.25">
      <c r="A30" t="s">
        <v>44</v>
      </c>
      <c r="B30" s="3">
        <v>100</v>
      </c>
      <c r="C30" s="3"/>
      <c r="D30" s="3"/>
      <c r="E30" s="3"/>
      <c r="F30" s="3"/>
      <c r="G30" s="3"/>
      <c r="H30" s="3"/>
      <c r="I30" s="3"/>
    </row>
    <row r="31" spans="1:9" x14ac:dyDescent="0.25">
      <c r="A31" t="s">
        <v>45</v>
      </c>
      <c r="B31" s="3">
        <v>100</v>
      </c>
      <c r="C31" s="3"/>
      <c r="D31" s="3"/>
      <c r="E31" s="3"/>
      <c r="F31" s="3"/>
      <c r="G31" s="3"/>
      <c r="H31" s="3"/>
      <c r="I31" s="3"/>
    </row>
    <row r="32" spans="1:9" x14ac:dyDescent="0.25">
      <c r="A32" t="s">
        <v>46</v>
      </c>
      <c r="B32" s="3">
        <v>100</v>
      </c>
      <c r="C32" s="3"/>
      <c r="D32" s="3"/>
      <c r="E32" s="3"/>
      <c r="F32" s="3"/>
      <c r="G32" s="3"/>
      <c r="H32" s="3"/>
      <c r="I32" s="3"/>
    </row>
    <row r="33" spans="1:9" x14ac:dyDescent="0.25">
      <c r="A33" t="s">
        <v>47</v>
      </c>
      <c r="B33" s="3">
        <v>100</v>
      </c>
      <c r="C33" s="3"/>
      <c r="D33" s="3"/>
      <c r="E33" s="3"/>
      <c r="F33" s="3"/>
      <c r="G33" s="3"/>
      <c r="H33" s="3"/>
      <c r="I33" s="3"/>
    </row>
    <row r="34" spans="1:9" x14ac:dyDescent="0.25">
      <c r="A34" t="s">
        <v>48</v>
      </c>
      <c r="B34" s="3">
        <v>100</v>
      </c>
      <c r="C34" s="3"/>
      <c r="D34" s="3"/>
      <c r="E34" s="3"/>
      <c r="F34" s="3"/>
      <c r="G34" s="3"/>
      <c r="H34" s="3"/>
      <c r="I34" s="3"/>
    </row>
    <row r="35" spans="1:9" x14ac:dyDescent="0.25">
      <c r="A35" t="s">
        <v>49</v>
      </c>
      <c r="B35" s="3">
        <v>100</v>
      </c>
      <c r="C35" s="3"/>
      <c r="D35" s="3"/>
      <c r="E35" s="3"/>
      <c r="F35" s="3"/>
      <c r="G35" s="3"/>
      <c r="H35" s="3"/>
      <c r="I35" s="3"/>
    </row>
    <row r="36" spans="1:9" x14ac:dyDescent="0.25">
      <c r="A36" t="s">
        <v>46</v>
      </c>
      <c r="B36" s="3">
        <v>100</v>
      </c>
      <c r="C36" s="3"/>
      <c r="D36" s="3"/>
      <c r="E36" s="3"/>
      <c r="F36" s="3"/>
      <c r="G36" s="3"/>
      <c r="H36" s="3"/>
      <c r="I3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4" sqref="G4"/>
    </sheetView>
  </sheetViews>
  <sheetFormatPr defaultRowHeight="15" x14ac:dyDescent="0.25"/>
  <sheetData>
    <row r="1" spans="1:2" ht="135.75" thickBot="1" x14ac:dyDescent="0.3">
      <c r="A1" s="7" t="s">
        <v>74</v>
      </c>
      <c r="B1" s="7" t="s">
        <v>75</v>
      </c>
    </row>
    <row r="2" spans="1:2" ht="60.75" thickBot="1" x14ac:dyDescent="0.3">
      <c r="A2" s="8" t="s">
        <v>76</v>
      </c>
      <c r="B2" s="9" t="s">
        <v>88</v>
      </c>
    </row>
    <row r="3" spans="1:2" ht="15.75" thickBot="1" x14ac:dyDescent="0.3">
      <c r="A3" s="10" t="s">
        <v>60</v>
      </c>
      <c r="B3" s="11" t="s">
        <v>77</v>
      </c>
    </row>
    <row r="4" spans="1:2" ht="75.75" thickBot="1" x14ac:dyDescent="0.3">
      <c r="A4" s="8" t="s">
        <v>78</v>
      </c>
      <c r="B4" s="9" t="s">
        <v>79</v>
      </c>
    </row>
    <row r="5" spans="1:2" ht="30.75" thickBot="1" x14ac:dyDescent="0.3">
      <c r="A5" s="10" t="s">
        <v>52</v>
      </c>
      <c r="B5" s="11" t="s">
        <v>80</v>
      </c>
    </row>
    <row r="6" spans="1:2" ht="15.75" thickBot="1" x14ac:dyDescent="0.3">
      <c r="A6" s="8" t="s">
        <v>81</v>
      </c>
      <c r="B6" s="9" t="s">
        <v>82</v>
      </c>
    </row>
    <row r="7" spans="1:2" ht="15.75" thickBot="1" x14ac:dyDescent="0.3">
      <c r="A7" s="10" t="s">
        <v>58</v>
      </c>
      <c r="B7" s="11" t="s">
        <v>83</v>
      </c>
    </row>
    <row r="8" spans="1:2" x14ac:dyDescent="0.25">
      <c r="A8" s="8" t="s">
        <v>68</v>
      </c>
      <c r="B8" s="9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Kalkulator</vt:lpstr>
      <vt:lpstr>Receptury</vt:lpstr>
      <vt:lpstr>Data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2021-09-18T16:41:54Z</dcterms:modified>
</cp:coreProperties>
</file>